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tlanta\Documents\Documents\#1Website\Documents\Analyses\"/>
    </mc:Choice>
  </mc:AlternateContent>
  <bookViews>
    <workbookView xWindow="285" yWindow="30" windowWidth="13260" windowHeight="7620"/>
  </bookViews>
  <sheets>
    <sheet name="Notes" sheetId="3" r:id="rId1"/>
    <sheet name="Price to Pay for Land" sheetId="4" r:id="rId2"/>
    <sheet name="Yield Matrix" sheetId="1" r:id="rId3"/>
    <sheet name="Price to Pay for Bldg" sheetId="2" r:id="rId4"/>
  </sheets>
  <definedNames>
    <definedName name="_xlnm.Print_Area" localSheetId="1">'Price to Pay for Land'!$A$1:$M$39</definedName>
    <definedName name="_xlnm.Print_Area" localSheetId="2">'Yield Matrix'!$A$1:$J$40</definedName>
  </definedNames>
  <calcPr calcId="152511"/>
</workbook>
</file>

<file path=xl/calcChain.xml><?xml version="1.0" encoding="utf-8"?>
<calcChain xmlns="http://schemas.openxmlformats.org/spreadsheetml/2006/main">
  <c r="C27" i="2" l="1"/>
  <c r="C18" i="2"/>
  <c r="C19" i="2" s="1"/>
  <c r="D19" i="2" s="1"/>
  <c r="C11" i="2"/>
  <c r="I38" i="2" s="1"/>
  <c r="J3" i="2"/>
  <c r="I15" i="2" l="1"/>
  <c r="H18" i="2"/>
  <c r="J18" i="2"/>
  <c r="C20" i="2"/>
  <c r="D22" i="2"/>
  <c r="D23" i="2"/>
  <c r="D24" i="2"/>
  <c r="D26" i="2"/>
  <c r="I35" i="2"/>
  <c r="H38" i="2"/>
  <c r="J38" i="2"/>
  <c r="H15" i="2"/>
  <c r="J15" i="2"/>
  <c r="D18" i="2"/>
  <c r="I18" i="2"/>
  <c r="D25" i="2"/>
  <c r="H35" i="2"/>
  <c r="J35" i="2"/>
  <c r="J36" i="2" l="1"/>
  <c r="J37" i="2" s="1"/>
  <c r="J39" i="2" s="1"/>
  <c r="J42" i="2" s="1"/>
  <c r="J43" i="2" s="1"/>
  <c r="H16" i="2"/>
  <c r="H17" i="2" s="1"/>
  <c r="H19" i="2" s="1"/>
  <c r="H22" i="2" s="1"/>
  <c r="H23" i="2" s="1"/>
  <c r="C28" i="2"/>
  <c r="C30" i="2" s="1"/>
  <c r="D20" i="2"/>
  <c r="H36" i="2"/>
  <c r="H37" i="2" s="1"/>
  <c r="H39" i="2" s="1"/>
  <c r="H42" i="2" s="1"/>
  <c r="H43" i="2" s="1"/>
  <c r="J16" i="2"/>
  <c r="J17" i="2" s="1"/>
  <c r="J19" i="2" s="1"/>
  <c r="J22" i="2" s="1"/>
  <c r="J23" i="2" s="1"/>
  <c r="I36" i="2"/>
  <c r="I37" i="2"/>
  <c r="I39" i="2" s="1"/>
  <c r="I42" i="2" s="1"/>
  <c r="I43" i="2" s="1"/>
  <c r="D27" i="2"/>
  <c r="I16" i="2"/>
  <c r="I17" i="2" s="1"/>
  <c r="I19" i="2" s="1"/>
  <c r="I22" i="2" s="1"/>
  <c r="I23" i="2" s="1"/>
  <c r="Q5" i="4" l="1"/>
  <c r="Q14" i="4" s="1"/>
  <c r="Q16" i="4" s="1"/>
  <c r="S17" i="4" s="1"/>
  <c r="S20" i="4" s="1"/>
  <c r="U23" i="4" s="1"/>
  <c r="D24" i="4"/>
  <c r="D29" i="4" s="1"/>
  <c r="D31" i="4" s="1"/>
  <c r="F32" i="4" s="1"/>
  <c r="F35" i="4" s="1"/>
  <c r="H38" i="4" s="1"/>
  <c r="D5" i="4"/>
  <c r="D10" i="4" s="1"/>
  <c r="D12" i="4" s="1"/>
  <c r="F13" i="4" s="1"/>
  <c r="F16" i="4" s="1"/>
  <c r="H19" i="4" s="1"/>
  <c r="Q13" i="4"/>
  <c r="G33" i="1"/>
  <c r="G35" i="1"/>
  <c r="J35" i="1" s="1"/>
  <c r="J33" i="1"/>
  <c r="J32" i="1"/>
  <c r="J31" i="1"/>
  <c r="I30" i="1"/>
  <c r="I29" i="1"/>
  <c r="G21" i="1"/>
  <c r="G23" i="1"/>
  <c r="J23" i="1" s="1"/>
  <c r="J21" i="1"/>
  <c r="J20" i="1"/>
  <c r="J19" i="1"/>
  <c r="I18" i="1"/>
  <c r="I17" i="1"/>
  <c r="G9" i="1"/>
  <c r="G11" i="1"/>
  <c r="J11" i="1" s="1"/>
  <c r="J9" i="1"/>
  <c r="J8" i="1"/>
  <c r="J7" i="1"/>
  <c r="I6" i="1"/>
  <c r="I5" i="1"/>
</calcChain>
</file>

<file path=xl/sharedStrings.xml><?xml version="1.0" encoding="utf-8"?>
<sst xmlns="http://schemas.openxmlformats.org/spreadsheetml/2006/main" count="206" uniqueCount="90">
  <si>
    <t>x</t>
  </si>
  <si>
    <t>(allowing for 5% vacancy)</t>
  </si>
  <si>
    <t>(for 4% management fee)</t>
  </si>
  <si>
    <t>reserves</t>
  </si>
  <si>
    <t>taxes</t>
  </si>
  <si>
    <t>insurance</t>
  </si>
  <si>
    <t>net to owner</t>
  </si>
  <si>
    <t>/</t>
  </si>
  <si>
    <t>=</t>
  </si>
  <si>
    <t>before leverage return desired by owner</t>
  </si>
  <si>
    <t>rent per sq.ft. of bldg.</t>
  </si>
  <si>
    <t>per sq.ft. of bldg.</t>
  </si>
  <si>
    <t>less:</t>
  </si>
  <si>
    <t>sf</t>
  </si>
  <si>
    <t>cost of building</t>
  </si>
  <si>
    <t>site work/soft costs</t>
  </si>
  <si>
    <t>available for land (yield)</t>
  </si>
  <si>
    <t>Yield</t>
  </si>
  <si>
    <t>of building/acre</t>
  </si>
  <si>
    <t>per acre</t>
  </si>
  <si>
    <t>Less: Non-reimbursed expenses</t>
  </si>
  <si>
    <t>Using NNN Rent:</t>
  </si>
  <si>
    <t>Using Net Rent:</t>
  </si>
  <si>
    <t>BLUE =</t>
  </si>
  <si>
    <t>INPUT</t>
  </si>
  <si>
    <t>Building and Development Cost:</t>
  </si>
  <si>
    <t>Building</t>
  </si>
  <si>
    <t>Soft Cost</t>
  </si>
  <si>
    <t>Per Sq Ft of building</t>
  </si>
  <si>
    <t>Land</t>
  </si>
  <si>
    <t>Required return</t>
  </si>
  <si>
    <t>TOTAL</t>
  </si>
  <si>
    <t>Scenario A</t>
  </si>
  <si>
    <t>Scenario B</t>
  </si>
  <si>
    <t>per acre yield</t>
  </si>
  <si>
    <t>Baseline Assumption</t>
  </si>
  <si>
    <t>Required NET per bldg. Sf</t>
  </si>
  <si>
    <t xml:space="preserve">(Use this scenario works when Tenant pays all  </t>
  </si>
  <si>
    <t xml:space="preserve"> CAM, taxes and insurance)</t>
  </si>
  <si>
    <t>(Use this scenario when Landlord pays base yr</t>
  </si>
  <si>
    <t xml:space="preserve"> taxes and insurance - Tenant pays overages)</t>
  </si>
  <si>
    <t>Full Service:</t>
  </si>
  <si>
    <t xml:space="preserve">(Use this scenario works when Landlord pays </t>
  </si>
  <si>
    <t>all operating expenses)</t>
  </si>
  <si>
    <t>utilities</t>
  </si>
  <si>
    <t>janitorial/maint.</t>
  </si>
  <si>
    <t>Admin/benefits</t>
  </si>
  <si>
    <t>insurance/services</t>
  </si>
  <si>
    <t>re/other taxes</t>
  </si>
  <si>
    <t>(for 3% management fee)</t>
  </si>
  <si>
    <t>What To Pay For Property Using a Required Return</t>
  </si>
  <si>
    <t>PEACHTREE XXXXXX OFFICE COMPLEX</t>
  </si>
  <si>
    <t xml:space="preserve"> </t>
  </si>
  <si>
    <t>ALTERNATIVE SCENARIOS</t>
  </si>
  <si>
    <t>INFORMATION PROVIDED BY SELLER:</t>
  </si>
  <si>
    <t>A</t>
  </si>
  <si>
    <t>B</t>
  </si>
  <si>
    <t>C</t>
  </si>
  <si>
    <t>Sale Price</t>
  </si>
  <si>
    <t>Avg. Rent/sq ft.</t>
  </si>
  <si>
    <t>Size (SF)</t>
  </si>
  <si>
    <t>Expenses/sq. ft.</t>
  </si>
  <si>
    <t>Price/SF</t>
  </si>
  <si>
    <t>Vacancy</t>
  </si>
  <si>
    <t>Required Return</t>
  </si>
  <si>
    <t>Potential Rent/SqFt</t>
  </si>
  <si>
    <t>INCOME</t>
  </si>
  <si>
    <t>Gross</t>
  </si>
  <si>
    <t>$/Sq. Ft.</t>
  </si>
  <si>
    <t>Less: Vacancy</t>
  </si>
  <si>
    <t>Effective</t>
  </si>
  <si>
    <t>EXPENSES</t>
  </si>
  <si>
    <t>NOI</t>
  </si>
  <si>
    <t>EFFECTIVE INCOME</t>
  </si>
  <si>
    <t>Purchase Price to</t>
  </si>
  <si>
    <t>Taxes</t>
  </si>
  <si>
    <t>meet return requirements:</t>
  </si>
  <si>
    <t>Insurance</t>
  </si>
  <si>
    <t>Price/Sq.Ft.</t>
  </si>
  <si>
    <t>Landscaping</t>
  </si>
  <si>
    <t>Janitorial</t>
  </si>
  <si>
    <t>Utilities</t>
  </si>
  <si>
    <t>TOTAL EXPENSES</t>
  </si>
  <si>
    <t>Net Operating Income (NOI)</t>
  </si>
  <si>
    <t>D</t>
  </si>
  <si>
    <t>E</t>
  </si>
  <si>
    <t>F</t>
  </si>
  <si>
    <t>Year #1 all cash return:</t>
  </si>
  <si>
    <t>What To Pay For Land</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</si>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</sst>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7" formatCode="&quot;$&quot;#,##0.00_);\(&quot;$&quot;#,##0.00\)"/>
    <numFmt numFmtId="8" formatCode="&quot;$&quot;#,##0.00_);[Red]\(&quot;$&quot;#,##0.00\)"/>
    <numFmt numFmtId="164" formatCode="mm/dd/yy_)"/>
    <numFmt numFmtId="165" formatCode="0_)"/>
  </numFmts>
  <fonts count="20" x14ac:knownFonts="1">
    <font>
      <sz val="10"/>
      <name val="Arial"/>
    </font>
    <font>
      <b/>
      <sz val="10"/>
      <name val="Arial"/>
      <family val="2"/>
    </font>
    <font>
      <b/>
      <sz val="10"/>
      <color indexed="12"/>
      <name val="Arial"/>
      <family val="2"/>
    </font>
    <font>
      <sz val="14"/>
      <name val="Arial"/>
      <family val="2"/>
    </font>
    <font>
      <b/>
      <u/>
      <sz val="10"/>
      <color indexed="12"/>
      <name val="Arial"/>
      <family val="2"/>
    </font>
    <font>
      <u/>
      <sz val="10"/>
      <color indexed="12"/>
      <name val="Arial"/>
      <family val="2"/>
    </font>
    <font>
      <sz val="8"/>
      <name val="Arial"/>
      <family val="2"/>
    </font>
    <font>
      <b/>
      <sz val="10"/>
      <color indexed="10"/>
      <name val="Arial"/>
      <family val="2"/>
    </font>
    <font>
      <sz val="10"/>
      <color indexed="12"/>
      <name val="Arial"/>
      <family val="2"/>
    </font>
    <font>
      <sz val="18"/>
      <color theme="0"/>
      <name val="Arial"/>
      <family val="2"/>
    </font>
    <font>
      <sz val="12"/>
      <color theme="0"/>
      <name val="Arial"/>
      <family val="2"/>
    </font>
    <font>
      <sz val="12"/>
      <color theme="4"/>
      <name val="Arial"/>
      <family val="2"/>
    </font>
    <font>
      <sz val="18"/>
      <name val="Arial"/>
      <family val="2"/>
    </font>
    <font>
      <sz val="12"/>
      <color indexed="12"/>
      <name val="Arial"/>
      <family val="2"/>
    </font>
    <font>
      <sz val="12"/>
      <name val="Arial"/>
      <family val="2"/>
    </font>
    <font>
      <sz val="10"/>
      <name val="Arial"/>
      <family val="2"/>
    </font>
    <font>
      <u/>
      <sz val="12"/>
      <name val="Arial"/>
      <family val="2"/>
    </font>
    <font>
      <sz val="16"/>
      <name val="Arial"/>
      <family val="2"/>
    </font>
    <font>
      <sz val="10"/>
      <color theme="0"/>
      <name val="Arial"/>
      <family val="2"/>
    </font>
    <font>
      <sz val="12"/>
      <name val="Century Gothic"/>
      <family val="2"/>
    </font>
  </fonts>
  <fills count="3">
    <fill>
      <patternFill patternType="none"/>
    </fill>
    <fill>
      <patternFill patternType="gray125"/>
    </fill>
    <fill>
      <gradientFill degree="90">
        <stop position="0">
          <color theme="9" tint="0.40000610370189521"/>
        </stop>
        <stop position="1">
          <color rgb="FF002060"/>
        </stop>
      </gradientFill>
    </fill>
  </fills>
  <borders count="20">
    <border>
      <left/>
      <right/>
      <top/>
      <bottom/>
      <diagonal/>
    </border>
    <border>
      <left/>
      <right/>
      <top/>
      <bottom style="double">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double">
        <color auto="1"/>
      </top>
      <bottom/>
      <diagonal/>
    </border>
    <border>
      <left style="double">
        <color auto="1"/>
      </left>
      <right/>
      <top style="double">
        <color auto="1"/>
      </top>
      <bottom/>
      <diagonal/>
    </border>
    <border>
      <left style="double">
        <color auto="1"/>
      </left>
      <right/>
      <top/>
      <bottom/>
      <diagonal/>
    </border>
    <border>
      <left/>
      <right style="thin">
        <color theme="0"/>
      </right>
      <top style="double">
        <color auto="1"/>
      </top>
      <bottom/>
      <diagonal/>
    </border>
    <border>
      <left style="double">
        <color auto="1"/>
      </left>
      <right/>
      <top/>
      <bottom style="thin">
        <color theme="0"/>
      </bottom>
      <diagonal/>
    </border>
    <border>
      <left style="double">
        <color auto="1"/>
      </left>
      <right/>
      <top style="thin">
        <color auto="1"/>
      </top>
      <bottom/>
      <diagonal/>
    </border>
    <border>
      <left/>
      <right style="thin">
        <color theme="0"/>
      </right>
      <top style="thin">
        <color auto="1"/>
      </top>
      <bottom/>
      <diagonal/>
    </border>
  </borders>
  <cellStyleXfs count="2">
    <xf numFmtId="0" fontId="0" fillId="0" borderId="0"/>
    <xf numFmtId="0" fontId="14" fillId="0" borderId="0"/>
  </cellStyleXfs>
  <cellXfs count="129">
    <xf numFmtId="0" fontId="0" fillId="0" borderId="0" xfId="0"/>
    <xf numFmtId="0" fontId="1" fillId="0" borderId="0" xfId="0" applyFont="1"/>
    <xf numFmtId="0" fontId="2" fillId="0" borderId="0" xfId="0" applyFont="1" applyAlignment="1">
      <alignment horizontal="right"/>
    </xf>
    <xf numFmtId="8" fontId="0" fillId="0" borderId="0" xfId="0" applyNumberFormat="1"/>
    <xf numFmtId="8" fontId="0" fillId="0" borderId="1" xfId="0" applyNumberFormat="1" applyBorder="1"/>
    <xf numFmtId="8" fontId="0" fillId="0" borderId="2" xfId="0" applyNumberFormat="1" applyBorder="1"/>
    <xf numFmtId="3" fontId="2" fillId="0" borderId="0" xfId="0" applyNumberFormat="1" applyFont="1"/>
    <xf numFmtId="6" fontId="0" fillId="0" borderId="0" xfId="0" applyNumberFormat="1"/>
    <xf numFmtId="6" fontId="0" fillId="0" borderId="1" xfId="0" applyNumberFormat="1" applyBorder="1"/>
    <xf numFmtId="9" fontId="4" fillId="0" borderId="0" xfId="0" applyNumberFormat="1" applyFont="1"/>
    <xf numFmtId="6" fontId="1" fillId="0" borderId="0" xfId="0" applyNumberFormat="1" applyFont="1"/>
    <xf numFmtId="6" fontId="0" fillId="0" borderId="2" xfId="0" applyNumberFormat="1" applyBorder="1"/>
    <xf numFmtId="7" fontId="2" fillId="0" borderId="3" xfId="0" applyNumberFormat="1" applyFont="1" applyBorder="1" applyAlignment="1">
      <alignment horizontal="right"/>
    </xf>
    <xf numFmtId="0" fontId="0" fillId="0" borderId="3" xfId="0" applyBorder="1"/>
    <xf numFmtId="0" fontId="0" fillId="0" borderId="4" xfId="0" applyBorder="1"/>
    <xf numFmtId="0" fontId="0" fillId="0" borderId="5" xfId="0" applyBorder="1"/>
    <xf numFmtId="0" fontId="0" fillId="0" borderId="0" xfId="0" applyBorder="1" applyAlignment="1">
      <alignment horizontal="right"/>
    </xf>
    <xf numFmtId="0" fontId="0" fillId="0" borderId="0" xfId="0" applyBorder="1"/>
    <xf numFmtId="0" fontId="0" fillId="0" borderId="6" xfId="0" applyBorder="1"/>
    <xf numFmtId="7" fontId="0" fillId="0" borderId="0" xfId="0" applyNumberFormat="1" applyBorder="1"/>
    <xf numFmtId="0" fontId="7" fillId="0" borderId="0" xfId="0" applyFont="1" applyBorder="1"/>
    <xf numFmtId="7" fontId="1" fillId="0" borderId="0" xfId="0" applyNumberFormat="1" applyFont="1" applyBorder="1"/>
    <xf numFmtId="7" fontId="0" fillId="0" borderId="0" xfId="0" applyNumberFormat="1" applyBorder="1" applyAlignment="1">
      <alignment horizontal="right"/>
    </xf>
    <xf numFmtId="0" fontId="0" fillId="0" borderId="0" xfId="0" applyBorder="1" applyAlignment="1">
      <alignment horizontal="center"/>
    </xf>
    <xf numFmtId="0" fontId="0" fillId="0" borderId="7" xfId="0" applyBorder="1"/>
    <xf numFmtId="0" fontId="0" fillId="0" borderId="2" xfId="0" applyBorder="1"/>
    <xf numFmtId="0" fontId="0" fillId="0" borderId="8" xfId="0" applyBorder="1"/>
    <xf numFmtId="7" fontId="2" fillId="0" borderId="0" xfId="0" applyNumberFormat="1" applyFont="1" applyBorder="1" applyAlignment="1">
      <alignment horizontal="right"/>
    </xf>
    <xf numFmtId="0" fontId="0" fillId="0" borderId="3" xfId="0" applyBorder="1" applyAlignment="1">
      <alignment horizontal="right"/>
    </xf>
    <xf numFmtId="7" fontId="0" fillId="0" borderId="0" xfId="0" applyNumberFormat="1"/>
    <xf numFmtId="9" fontId="2" fillId="0" borderId="0" xfId="0" applyNumberFormat="1" applyFont="1" applyBorder="1" applyAlignment="1">
      <alignment horizontal="center"/>
    </xf>
    <xf numFmtId="7" fontId="8" fillId="0" borderId="0" xfId="0" applyNumberFormat="1" applyFont="1" applyBorder="1"/>
    <xf numFmtId="7" fontId="8" fillId="0" borderId="2" xfId="0" applyNumberFormat="1" applyFont="1" applyBorder="1"/>
    <xf numFmtId="0" fontId="8" fillId="0" borderId="0" xfId="0" applyFont="1" applyBorder="1" applyAlignment="1">
      <alignment horizontal="right"/>
    </xf>
    <xf numFmtId="0" fontId="8" fillId="0" borderId="2" xfId="0" applyFont="1" applyBorder="1"/>
    <xf numFmtId="0" fontId="3" fillId="0" borderId="5" xfId="0" applyFont="1" applyBorder="1" applyAlignment="1">
      <alignment horizontal="left"/>
    </xf>
    <xf numFmtId="0" fontId="9" fillId="0" borderId="0" xfId="0" applyFont="1" applyFill="1"/>
    <xf numFmtId="0" fontId="0" fillId="0" borderId="0" xfId="0" applyFill="1"/>
    <xf numFmtId="0" fontId="10" fillId="0" borderId="0" xfId="0" applyFont="1" applyFill="1"/>
    <xf numFmtId="0" fontId="12" fillId="0" borderId="0" xfId="0" applyFont="1" applyFill="1"/>
    <xf numFmtId="164" fontId="14" fillId="0" borderId="0" xfId="0" applyNumberFormat="1" applyFont="1" applyFill="1" applyProtection="1"/>
    <xf numFmtId="0" fontId="11" fillId="0" borderId="0" xfId="0" applyFont="1" applyFill="1" applyAlignment="1">
      <alignment horizontal="right"/>
    </xf>
    <xf numFmtId="0" fontId="10" fillId="0" borderId="0" xfId="0" applyFont="1" applyFill="1" applyAlignment="1">
      <alignment horizontal="center"/>
    </xf>
    <xf numFmtId="0" fontId="11" fillId="0" borderId="0" xfId="0" applyFont="1" applyFill="1"/>
    <xf numFmtId="37" fontId="0" fillId="0" borderId="0" xfId="0" applyNumberFormat="1" applyFill="1" applyBorder="1" applyProtection="1"/>
    <xf numFmtId="0" fontId="16" fillId="0" borderId="0" xfId="0" applyFont="1" applyFill="1" applyBorder="1"/>
    <xf numFmtId="0" fontId="0" fillId="0" borderId="0" xfId="0" applyFill="1" applyBorder="1"/>
    <xf numFmtId="0" fontId="0" fillId="0" borderId="10" xfId="0" applyFill="1" applyBorder="1"/>
    <xf numFmtId="0" fontId="14" fillId="0" borderId="0" xfId="0" applyFont="1" applyFill="1"/>
    <xf numFmtId="37" fontId="0" fillId="0" borderId="0" xfId="0" applyNumberFormat="1" applyFill="1" applyProtection="1"/>
    <xf numFmtId="7" fontId="0" fillId="0" borderId="0" xfId="0" applyNumberFormat="1" applyFill="1" applyBorder="1" applyProtection="1"/>
    <xf numFmtId="0" fontId="0" fillId="0" borderId="0" xfId="0" applyFill="1" applyBorder="1" applyAlignment="1">
      <alignment horizontal="center"/>
    </xf>
    <xf numFmtId="0" fontId="0" fillId="0" borderId="10" xfId="0" applyFill="1" applyBorder="1" applyAlignment="1">
      <alignment horizontal="center"/>
    </xf>
    <xf numFmtId="5" fontId="0" fillId="0" borderId="0" xfId="0" applyNumberFormat="1" applyFill="1" applyProtection="1"/>
    <xf numFmtId="7" fontId="11" fillId="0" borderId="0" xfId="0" applyNumberFormat="1" applyFont="1" applyFill="1" applyBorder="1" applyAlignment="1" applyProtection="1">
      <alignment horizontal="center"/>
    </xf>
    <xf numFmtId="7" fontId="11" fillId="0" borderId="10" xfId="0" applyNumberFormat="1" applyFont="1" applyFill="1" applyBorder="1" applyAlignment="1" applyProtection="1">
      <alignment horizontal="center"/>
    </xf>
    <xf numFmtId="37" fontId="11" fillId="0" borderId="0" xfId="0" applyNumberFormat="1" applyFont="1" applyFill="1" applyAlignment="1" applyProtection="1">
      <alignment horizontal="center"/>
    </xf>
    <xf numFmtId="7" fontId="14" fillId="0" borderId="0" xfId="0" applyNumberFormat="1" applyFont="1" applyFill="1" applyAlignment="1" applyProtection="1">
      <alignment horizontal="center"/>
    </xf>
    <xf numFmtId="7" fontId="0" fillId="0" borderId="0" xfId="0" applyNumberFormat="1" applyFill="1" applyProtection="1"/>
    <xf numFmtId="9" fontId="11" fillId="0" borderId="0" xfId="0" applyNumberFormat="1" applyFont="1" applyFill="1" applyBorder="1" applyAlignment="1" applyProtection="1">
      <alignment horizontal="center"/>
    </xf>
    <xf numFmtId="9" fontId="11" fillId="0" borderId="10" xfId="0" applyNumberFormat="1" applyFont="1" applyFill="1" applyBorder="1" applyAlignment="1" applyProtection="1">
      <alignment horizontal="center"/>
    </xf>
    <xf numFmtId="9" fontId="11" fillId="0" borderId="0" xfId="0" applyNumberFormat="1" applyFont="1" applyFill="1" applyAlignment="1" applyProtection="1">
      <alignment horizontal="center"/>
    </xf>
    <xf numFmtId="10" fontId="0" fillId="0" borderId="0" xfId="0" applyNumberFormat="1" applyFill="1" applyBorder="1" applyProtection="1"/>
    <xf numFmtId="10" fontId="11" fillId="0" borderId="0" xfId="0" applyNumberFormat="1" applyFont="1" applyFill="1" applyBorder="1" applyAlignment="1" applyProtection="1">
      <alignment horizontal="center"/>
    </xf>
    <xf numFmtId="10" fontId="11" fillId="0" borderId="10" xfId="0" applyNumberFormat="1" applyFont="1" applyFill="1" applyBorder="1" applyAlignment="1" applyProtection="1">
      <alignment horizontal="center"/>
    </xf>
    <xf numFmtId="7" fontId="11" fillId="0" borderId="0" xfId="0" applyNumberFormat="1" applyFont="1" applyFill="1" applyAlignment="1" applyProtection="1">
      <alignment horizontal="center"/>
    </xf>
    <xf numFmtId="0" fontId="15" fillId="0" borderId="0" xfId="0" applyFont="1" applyFill="1"/>
    <xf numFmtId="0" fontId="13" fillId="0" borderId="0" xfId="0" applyFont="1" applyFill="1"/>
    <xf numFmtId="9" fontId="0" fillId="0" borderId="0" xfId="0" applyNumberFormat="1" applyFill="1" applyProtection="1"/>
    <xf numFmtId="165" fontId="0" fillId="0" borderId="0" xfId="0" applyNumberFormat="1" applyFill="1" applyBorder="1" applyAlignment="1" applyProtection="1">
      <alignment horizontal="center"/>
    </xf>
    <xf numFmtId="10" fontId="14" fillId="0" borderId="0" xfId="0" applyNumberFormat="1" applyFont="1" applyFill="1" applyProtection="1"/>
    <xf numFmtId="10" fontId="15" fillId="0" borderId="0" xfId="0" applyNumberFormat="1" applyFont="1" applyFill="1" applyProtection="1"/>
    <xf numFmtId="0" fontId="14" fillId="0" borderId="0" xfId="0" applyFont="1" applyFill="1" applyBorder="1"/>
    <xf numFmtId="5" fontId="14" fillId="0" borderId="0" xfId="0" applyNumberFormat="1" applyFont="1" applyFill="1" applyBorder="1" applyProtection="1"/>
    <xf numFmtId="5" fontId="14" fillId="0" borderId="10" xfId="0" applyNumberFormat="1" applyFont="1" applyFill="1" applyBorder="1" applyProtection="1"/>
    <xf numFmtId="0" fontId="14" fillId="0" borderId="0" xfId="0" applyFont="1" applyFill="1" applyAlignment="1">
      <alignment horizontal="center"/>
    </xf>
    <xf numFmtId="165" fontId="14" fillId="0" borderId="0" xfId="0" applyNumberFormat="1" applyFont="1" applyFill="1" applyAlignment="1" applyProtection="1">
      <alignment horizontal="center"/>
    </xf>
    <xf numFmtId="165" fontId="15" fillId="0" borderId="0" xfId="0" applyNumberFormat="1" applyFont="1" applyFill="1" applyAlignment="1" applyProtection="1">
      <alignment horizontal="center"/>
    </xf>
    <xf numFmtId="5" fontId="14" fillId="0" borderId="0" xfId="0" applyNumberFormat="1" applyFont="1" applyFill="1" applyAlignment="1" applyProtection="1">
      <alignment horizontal="center"/>
    </xf>
    <xf numFmtId="0" fontId="15" fillId="0" borderId="0" xfId="0" applyFont="1" applyFill="1" applyBorder="1"/>
    <xf numFmtId="5" fontId="16" fillId="0" borderId="0" xfId="0" applyNumberFormat="1" applyFont="1" applyFill="1" applyAlignment="1" applyProtection="1">
      <alignment horizontal="center"/>
    </xf>
    <xf numFmtId="7" fontId="16" fillId="0" borderId="0" xfId="0" applyNumberFormat="1" applyFont="1" applyFill="1" applyAlignment="1" applyProtection="1">
      <alignment horizontal="center"/>
    </xf>
    <xf numFmtId="5" fontId="15" fillId="0" borderId="0" xfId="0" applyNumberFormat="1" applyFont="1" applyFill="1" applyAlignment="1" applyProtection="1">
      <alignment horizontal="center"/>
    </xf>
    <xf numFmtId="7" fontId="15" fillId="0" borderId="0" xfId="0" applyNumberFormat="1" applyFont="1" applyFill="1" applyAlignment="1" applyProtection="1">
      <alignment horizontal="center"/>
    </xf>
    <xf numFmtId="5" fontId="11" fillId="0" borderId="0" xfId="0" applyNumberFormat="1" applyFont="1" applyFill="1" applyAlignment="1" applyProtection="1">
      <alignment horizontal="center"/>
    </xf>
    <xf numFmtId="7" fontId="14" fillId="0" borderId="0" xfId="0" applyNumberFormat="1" applyFont="1" applyFill="1" applyBorder="1" applyProtection="1"/>
    <xf numFmtId="7" fontId="14" fillId="0" borderId="10" xfId="0" applyNumberFormat="1" applyFont="1" applyFill="1" applyBorder="1" applyProtection="1"/>
    <xf numFmtId="0" fontId="14" fillId="0" borderId="10" xfId="0" applyFont="1" applyFill="1" applyBorder="1"/>
    <xf numFmtId="37" fontId="15" fillId="0" borderId="0" xfId="0" applyNumberFormat="1" applyFont="1" applyFill="1" applyBorder="1" applyProtection="1"/>
    <xf numFmtId="7" fontId="10" fillId="0" borderId="0" xfId="0" applyNumberFormat="1" applyFont="1" applyFill="1" applyAlignment="1" applyProtection="1">
      <alignment horizontal="center"/>
    </xf>
    <xf numFmtId="10" fontId="14" fillId="0" borderId="0" xfId="0" applyNumberFormat="1" applyFont="1" applyFill="1" applyAlignment="1" applyProtection="1">
      <alignment horizontal="center"/>
    </xf>
    <xf numFmtId="5" fontId="14" fillId="0" borderId="0" xfId="0" applyNumberFormat="1" applyFont="1" applyFill="1" applyBorder="1" applyAlignment="1" applyProtection="1">
      <alignment horizontal="center"/>
    </xf>
    <xf numFmtId="5" fontId="14" fillId="0" borderId="10" xfId="0" applyNumberFormat="1" applyFont="1" applyFill="1" applyBorder="1" applyAlignment="1" applyProtection="1">
      <alignment horizontal="center"/>
    </xf>
    <xf numFmtId="7" fontId="14" fillId="0" borderId="0" xfId="0" applyNumberFormat="1" applyFont="1" applyFill="1" applyBorder="1" applyAlignment="1" applyProtection="1">
      <alignment horizontal="center"/>
    </xf>
    <xf numFmtId="7" fontId="14" fillId="0" borderId="10" xfId="0" applyNumberFormat="1" applyFont="1" applyFill="1" applyBorder="1" applyAlignment="1" applyProtection="1">
      <alignment horizontal="center"/>
    </xf>
    <xf numFmtId="0" fontId="0" fillId="0" borderId="11" xfId="0" applyFill="1" applyBorder="1"/>
    <xf numFmtId="0" fontId="0" fillId="0" borderId="12" xfId="0" applyFill="1" applyBorder="1"/>
    <xf numFmtId="0" fontId="0" fillId="0" borderId="14" xfId="0" applyFill="1" applyBorder="1"/>
    <xf numFmtId="5" fontId="0" fillId="0" borderId="13" xfId="0" applyNumberFormat="1" applyFill="1" applyBorder="1" applyProtection="1"/>
    <xf numFmtId="0" fontId="0" fillId="0" borderId="13" xfId="0" applyFill="1" applyBorder="1"/>
    <xf numFmtId="0" fontId="0" fillId="0" borderId="16" xfId="0" applyFill="1" applyBorder="1"/>
    <xf numFmtId="0" fontId="0" fillId="0" borderId="15" xfId="0" applyFill="1" applyBorder="1"/>
    <xf numFmtId="0" fontId="14" fillId="0" borderId="14" xfId="0" applyFont="1" applyFill="1" applyBorder="1"/>
    <xf numFmtId="5" fontId="11" fillId="0" borderId="13" xfId="0" applyNumberFormat="1" applyFont="1" applyFill="1" applyBorder="1" applyAlignment="1" applyProtection="1">
      <alignment horizontal="center"/>
    </xf>
    <xf numFmtId="0" fontId="14" fillId="0" borderId="15" xfId="0" applyFont="1" applyFill="1" applyBorder="1"/>
    <xf numFmtId="0" fontId="14" fillId="0" borderId="18" xfId="0" applyFont="1" applyFill="1" applyBorder="1"/>
    <xf numFmtId="5" fontId="15" fillId="0" borderId="3" xfId="0" applyNumberFormat="1" applyFont="1" applyFill="1" applyBorder="1" applyProtection="1"/>
    <xf numFmtId="0" fontId="14" fillId="0" borderId="3" xfId="0" applyFont="1" applyFill="1" applyBorder="1"/>
    <xf numFmtId="0" fontId="14" fillId="0" borderId="19" xfId="0" applyFont="1" applyFill="1" applyBorder="1"/>
    <xf numFmtId="0" fontId="10" fillId="0" borderId="15" xfId="0" applyFont="1" applyFill="1" applyBorder="1"/>
    <xf numFmtId="0" fontId="14" fillId="0" borderId="17" xfId="0" applyFont="1" applyFill="1" applyBorder="1"/>
    <xf numFmtId="0" fontId="17" fillId="0" borderId="0" xfId="0" applyFont="1" applyFill="1"/>
    <xf numFmtId="0" fontId="9" fillId="2" borderId="0" xfId="0" applyFont="1" applyFill="1"/>
    <xf numFmtId="0" fontId="18" fillId="2" borderId="0" xfId="0" applyFont="1" applyFill="1"/>
    <xf numFmtId="0" fontId="14" fillId="0" borderId="0" xfId="1"/>
    <xf numFmtId="0" fontId="19" fillId="0" borderId="0" xfId="1" applyFont="1"/>
    <xf numFmtId="0" fontId="3" fillId="0" borderId="9" xfId="0" applyFont="1" applyBorder="1" applyAlignment="1">
      <alignment horizontal="right"/>
    </xf>
    <xf numFmtId="0" fontId="0" fillId="0" borderId="3" xfId="0" applyBorder="1" applyAlignment="1">
      <alignment horizontal="right"/>
    </xf>
    <xf numFmtId="7" fontId="0" fillId="0" borderId="0" xfId="0" applyNumberFormat="1" applyBorder="1" applyAlignment="1">
      <alignment horizontal="right"/>
    </xf>
    <xf numFmtId="7" fontId="8" fillId="0" borderId="0" xfId="0" applyNumberFormat="1" applyFont="1" applyBorder="1" applyAlignment="1">
      <alignment horizontal="right"/>
    </xf>
    <xf numFmtId="5" fontId="1" fillId="0" borderId="0" xfId="0" applyNumberFormat="1" applyFont="1" applyBorder="1" applyAlignment="1">
      <alignment horizontal="right"/>
    </xf>
    <xf numFmtId="3" fontId="4" fillId="0" borderId="0" xfId="0" applyNumberFormat="1" applyFont="1" applyBorder="1" applyAlignment="1">
      <alignment horizontal="center"/>
    </xf>
    <xf numFmtId="0" fontId="0" fillId="0" borderId="0" xfId="0" applyAlignment="1">
      <alignment horizontal="center"/>
    </xf>
    <xf numFmtId="5" fontId="1" fillId="0" borderId="0" xfId="0" applyNumberFormat="1" applyFont="1" applyBorder="1" applyAlignment="1"/>
    <xf numFmtId="0" fontId="0" fillId="0" borderId="0" xfId="0" applyBorder="1" applyAlignment="1">
      <alignment horizontal="right"/>
    </xf>
    <xf numFmtId="7" fontId="5" fillId="0" borderId="0" xfId="0" applyNumberFormat="1" applyFont="1" applyBorder="1" applyAlignment="1">
      <alignment horizontal="right"/>
    </xf>
    <xf numFmtId="0" fontId="4" fillId="0" borderId="0" xfId="0" applyFont="1" applyBorder="1" applyAlignment="1">
      <alignment horizontal="center"/>
    </xf>
    <xf numFmtId="0" fontId="0" fillId="0" borderId="0" xfId="0" applyAlignment="1">
      <alignment horizontal="right"/>
    </xf>
    <xf numFmtId="3" fontId="4" fillId="0" borderId="0" xfId="0" applyNumberFormat="1" applyFon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23</xdr:row>
      <xdr:rowOff>114300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86400" cy="449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38100</xdr:rowOff>
    </xdr:from>
    <xdr:to>
      <xdr:col>4</xdr:col>
      <xdr:colOff>419100</xdr:colOff>
      <xdr:row>9</xdr:row>
      <xdr:rowOff>161925</xdr:rowOff>
    </xdr:to>
    <xdr:sp macro="" textlink="">
      <xdr:nvSpPr>
        <xdr:cNvPr id="3" name="Text Box 6"/>
        <xdr:cNvSpPr txBox="1">
          <a:spLocks noChangeArrowheads="1"/>
        </xdr:cNvSpPr>
      </xdr:nvSpPr>
      <xdr:spPr bwMode="auto">
        <a:xfrm>
          <a:off x="0" y="38100"/>
          <a:ext cx="3467100" cy="2066925"/>
        </a:xfrm>
        <a:prstGeom prst="rect">
          <a:avLst/>
        </a:prstGeom>
        <a:noFill/>
        <a:ln w="9525">
          <a:noFill/>
          <a:miter lim="800000"/>
          <a:headEnd/>
          <a:tailEnd/>
        </a:ln>
      </xdr:spPr>
      <xdr:txBody>
        <a:bodyPr rot="0" vert="horz" wrap="square" lIns="91440" tIns="45720" rIns="91440" bIns="45720" anchor="t" anchorCtr="0" upright="1">
          <a:noAutofit/>
        </a:bodyPr>
        <a:lstStyle/>
        <a:p>
          <a:pPr marL="0" marR="0" algn="just">
            <a:spcBef>
              <a:spcPts val="0"/>
            </a:spcBef>
            <a:spcAft>
              <a:spcPts val="0"/>
            </a:spcAft>
          </a:pPr>
          <a:r>
            <a:rPr lang="en-US" sz="800">
              <a:solidFill>
                <a:srgbClr val="FFFFFF"/>
              </a:solidFill>
              <a:effectLst/>
              <a:latin typeface="Century Gothic" panose="020B0502020202020204" pitchFamily="34" charset="0"/>
              <a:ea typeface="Times New Roman" panose="02020603050405020304" pitchFamily="18" charset="0"/>
              <a:cs typeface="Times New Roman" panose="02020603050405020304" pitchFamily="18" charset="0"/>
            </a:rPr>
            <a:t>DISCLAIMER: These documents are provided by Wendt CRS, Inc. as a complimentary service to visitors and guests of our website </a:t>
          </a:r>
          <a:r>
            <a:rPr lang="en-US" sz="800" u="sng">
              <a:solidFill>
                <a:srgbClr val="FFFFFF"/>
              </a:solidFill>
              <a:effectLst/>
              <a:latin typeface="Century Gothic" panose="020B0502020202020204" pitchFamily="34" charset="0"/>
              <a:ea typeface="Times New Roman" panose="02020603050405020304" pitchFamily="18" charset="0"/>
              <a:cs typeface="Times New Roman" panose="02020603050405020304" pitchFamily="18" charset="0"/>
            </a:rPr>
            <a:t>AND ARE TO BE USED FOR EDUCATIONAL PURPOSES ONLY</a:t>
          </a:r>
          <a:r>
            <a:rPr lang="en-US" sz="800">
              <a:solidFill>
                <a:srgbClr val="FFFFFF"/>
              </a:solidFill>
              <a:effectLst/>
              <a:latin typeface="Century Gothic" panose="020B0502020202020204" pitchFamily="34" charset="0"/>
              <a:ea typeface="Times New Roman" panose="02020603050405020304" pitchFamily="18" charset="0"/>
              <a:cs typeface="Times New Roman" panose="02020603050405020304" pitchFamily="18" charset="0"/>
            </a:rPr>
            <a:t>.  We make no representations as to the accuracy or completeness of these documents. We are not attorneys nor licensed to advise you on the law or prepare legal forms for you. These documents are not a substitute for legal or tax advice. Anyone contemplating the purchase, sale, lease, management and/or development of real estate and business investments should seek the services of competent legal and tax advisors. By choosing to use these works or any other material from Wendt CRS, Inc., you hereby agree to hold Wendt CRS, Inc. and any of its agents or employees harmless for any damage, loss or injury that you may incur.</a:t>
          </a:r>
          <a:endParaRPr lang="en-US" sz="10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6</xdr:col>
      <xdr:colOff>169333</xdr:colOff>
      <xdr:row>20</xdr:row>
      <xdr:rowOff>173567</xdr:rowOff>
    </xdr:from>
    <xdr:to>
      <xdr:col>9</xdr:col>
      <xdr:colOff>16934</xdr:colOff>
      <xdr:row>23</xdr:row>
      <xdr:rowOff>27518</xdr:rowOff>
    </xdr:to>
    <xdr:sp macro="" textlink="">
      <xdr:nvSpPr>
        <xdr:cNvPr id="4" name="Text Box 3"/>
        <xdr:cNvSpPr txBox="1">
          <a:spLocks noChangeArrowheads="1"/>
        </xdr:cNvSpPr>
      </xdr:nvSpPr>
      <xdr:spPr bwMode="auto">
        <a:xfrm>
          <a:off x="4741333" y="4526492"/>
          <a:ext cx="2133601" cy="511176"/>
        </a:xfrm>
        <a:prstGeom prst="rect">
          <a:avLst/>
        </a:prstGeom>
        <a:noFill/>
        <a:ln w="9525">
          <a:noFill/>
          <a:miter lim="800000"/>
          <a:headEnd/>
          <a:tailEnd/>
        </a:ln>
      </xdr:spPr>
      <xdr:txBody>
        <a:bodyPr rot="0" vert="horz" wrap="square" lIns="91440" tIns="45720" rIns="91440" bIns="45720" anchor="t" anchorCtr="0" upright="1">
          <a:noAutofit/>
        </a:bodyPr>
        <a:lstStyle/>
        <a:p>
          <a:pPr marL="0" marR="0" algn="just">
            <a:spcBef>
              <a:spcPts val="0"/>
            </a:spcBef>
            <a:spcAft>
              <a:spcPts val="0"/>
            </a:spcAft>
          </a:pPr>
          <a:r>
            <a:rPr lang="en-US" sz="900">
              <a:solidFill>
                <a:schemeClr val="bg1"/>
              </a:solidFill>
              <a:effectLst/>
              <a:latin typeface="Century Gothic" panose="020B0502020202020204" pitchFamily="34" charset="0"/>
              <a:ea typeface="Times New Roman" panose="02020603050405020304" pitchFamily="18" charset="0"/>
              <a:cs typeface="Times New Roman" panose="02020603050405020304" pitchFamily="18" charset="0"/>
            </a:rPr>
            <a:t>Questions?</a:t>
          </a:r>
          <a:r>
            <a:rPr lang="en-US" sz="900" baseline="0">
              <a:solidFill>
                <a:schemeClr val="bg1"/>
              </a:solidFill>
              <a:effectLst/>
              <a:latin typeface="Century Gothic" panose="020B0502020202020204" pitchFamily="34" charset="0"/>
              <a:ea typeface="Times New Roman" panose="02020603050405020304" pitchFamily="18" charset="0"/>
              <a:cs typeface="Times New Roman" panose="02020603050405020304" pitchFamily="18" charset="0"/>
            </a:rPr>
            <a:t>    </a:t>
          </a:r>
          <a:r>
            <a:rPr lang="en-US" sz="900">
              <a:solidFill>
                <a:schemeClr val="bg1"/>
              </a:solidFill>
              <a:effectLst/>
              <a:latin typeface="Century Gothic" panose="020B0502020202020204" pitchFamily="34" charset="0"/>
              <a:ea typeface="Times New Roman" panose="02020603050405020304" pitchFamily="18" charset="0"/>
              <a:cs typeface="Times New Roman" panose="02020603050405020304" pitchFamily="18" charset="0"/>
            </a:rPr>
            <a:t>Michael@WendtCRS.com</a:t>
          </a:r>
          <a:endParaRPr lang="en-US" sz="900">
            <a:solidFill>
              <a:schemeClr val="bg1"/>
            </a:solidFill>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2</xdr:col>
      <xdr:colOff>105833</xdr:colOff>
      <xdr:row>17</xdr:row>
      <xdr:rowOff>32809</xdr:rowOff>
    </xdr:from>
    <xdr:to>
      <xdr:col>5</xdr:col>
      <xdr:colOff>423335</xdr:colOff>
      <xdr:row>20</xdr:row>
      <xdr:rowOff>0</xdr:rowOff>
    </xdr:to>
    <xdr:sp macro="" textlink="">
      <xdr:nvSpPr>
        <xdr:cNvPr id="5" name="Text Box 3"/>
        <xdr:cNvSpPr txBox="1">
          <a:spLocks noChangeArrowheads="1"/>
        </xdr:cNvSpPr>
      </xdr:nvSpPr>
      <xdr:spPr bwMode="auto">
        <a:xfrm>
          <a:off x="1629833" y="3728509"/>
          <a:ext cx="2603502" cy="624416"/>
        </a:xfrm>
        <a:prstGeom prst="rect">
          <a:avLst/>
        </a:prstGeom>
        <a:noFill/>
        <a:ln w="9525">
          <a:noFill/>
          <a:miter lim="800000"/>
          <a:headEnd/>
          <a:tailEnd/>
        </a:ln>
      </xdr:spPr>
      <xdr:txBody>
        <a:bodyPr rot="0" vert="horz" wrap="square" lIns="91440" tIns="45720" rIns="91440" bIns="45720" anchor="t" anchorCtr="0" upright="1">
          <a:noAutofit/>
        </a:bodyPr>
        <a:lstStyle/>
        <a:p>
          <a:pPr marL="0" marR="0" algn="just">
            <a:spcBef>
              <a:spcPts val="0"/>
            </a:spcBef>
            <a:spcAft>
              <a:spcPts val="0"/>
            </a:spcAft>
          </a:pPr>
          <a:r>
            <a:rPr lang="en-US" sz="1600" b="1">
              <a:solidFill>
                <a:sysClr val="windowText" lastClr="000000"/>
              </a:solidFill>
              <a:effectLst/>
              <a:latin typeface="Century Gothic" panose="020B0502020202020204" pitchFamily="34" charset="0"/>
              <a:ea typeface="Times New Roman" panose="02020603050405020304" pitchFamily="18" charset="0"/>
              <a:cs typeface="Times New Roman" panose="02020603050405020304" pitchFamily="18" charset="0"/>
            </a:rPr>
            <a:t>All </a:t>
          </a:r>
          <a:r>
            <a:rPr lang="en-US" sz="1600" b="1">
              <a:solidFill>
                <a:srgbClr val="0070C0"/>
              </a:solidFill>
              <a:effectLst/>
              <a:latin typeface="Century Gothic" panose="020B0502020202020204" pitchFamily="34" charset="0"/>
              <a:ea typeface="Times New Roman" panose="02020603050405020304" pitchFamily="18" charset="0"/>
              <a:cs typeface="Times New Roman" panose="02020603050405020304" pitchFamily="18" charset="0"/>
            </a:rPr>
            <a:t>INPUT</a:t>
          </a:r>
          <a:r>
            <a:rPr lang="en-US" sz="1600">
              <a:effectLst/>
              <a:latin typeface="Century Gothic" panose="020B0502020202020204" pitchFamily="34" charset="0"/>
              <a:ea typeface="Times New Roman" panose="02020603050405020304" pitchFamily="18" charset="0"/>
              <a:cs typeface="Times New Roman" panose="02020603050405020304" pitchFamily="18" charset="0"/>
            </a:rPr>
            <a:t> values will be in </a:t>
          </a:r>
          <a:r>
            <a:rPr lang="en-US" sz="1600" b="1">
              <a:solidFill>
                <a:srgbClr val="0070C0"/>
              </a:solidFill>
              <a:effectLst/>
              <a:latin typeface="Century Gothic" panose="020B0502020202020204" pitchFamily="34" charset="0"/>
              <a:ea typeface="Times New Roman" panose="02020603050405020304" pitchFamily="18" charset="0"/>
              <a:cs typeface="Times New Roman" panose="02020603050405020304" pitchFamily="18" charset="0"/>
            </a:rPr>
            <a:t>blue</a:t>
          </a:r>
          <a:r>
            <a:rPr lang="en-US" sz="1600" baseline="0">
              <a:effectLst/>
              <a:latin typeface="Century Gothic" panose="020B0502020202020204" pitchFamily="34" charset="0"/>
              <a:ea typeface="Times New Roman" panose="02020603050405020304" pitchFamily="18" charset="0"/>
              <a:cs typeface="Times New Roman" panose="02020603050405020304" pitchFamily="18" charset="0"/>
            </a:rPr>
            <a:t>.</a:t>
          </a:r>
          <a:endParaRPr lang="en-US" sz="1600">
            <a:effectLst/>
            <a:latin typeface="Century Gothic" panose="020B0502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4</xdr:col>
      <xdr:colOff>552449</xdr:colOff>
      <xdr:row>0</xdr:row>
      <xdr:rowOff>139699</xdr:rowOff>
    </xdr:from>
    <xdr:to>
      <xdr:col>7</xdr:col>
      <xdr:colOff>523875</xdr:colOff>
      <xdr:row>9</xdr:row>
      <xdr:rowOff>114300</xdr:rowOff>
    </xdr:to>
    <xdr:sp macro="" textlink="">
      <xdr:nvSpPr>
        <xdr:cNvPr id="6" name="Text Box 3"/>
        <xdr:cNvSpPr txBox="1">
          <a:spLocks noChangeArrowheads="1"/>
        </xdr:cNvSpPr>
      </xdr:nvSpPr>
      <xdr:spPr bwMode="auto">
        <a:xfrm>
          <a:off x="2990849" y="139699"/>
          <a:ext cx="1800226" cy="1689101"/>
        </a:xfrm>
        <a:prstGeom prst="rect">
          <a:avLst/>
        </a:prstGeom>
        <a:noFill/>
        <a:ln w="9525">
          <a:noFill/>
          <a:miter lim="800000"/>
          <a:headEnd/>
          <a:tailEnd/>
        </a:ln>
      </xdr:spPr>
      <xdr:txBody>
        <a:bodyPr rot="0" vert="horz" wrap="square" lIns="91440" tIns="45720" rIns="91440" bIns="45720" anchor="t" anchorCtr="0" upright="1">
          <a:noAutofit/>
        </a:bodyPr>
        <a:lstStyle/>
        <a:p>
          <a:pPr marL="0" marR="0" algn="just">
            <a:spcBef>
              <a:spcPts val="0"/>
            </a:spcBef>
            <a:spcAft>
              <a:spcPts val="0"/>
            </a:spcAft>
          </a:pPr>
          <a:r>
            <a:rPr lang="en-US" sz="1100">
              <a:solidFill>
                <a:srgbClr val="FFFF00"/>
              </a:solidFill>
              <a:effectLst/>
              <a:latin typeface="Century Gothic" panose="020B0502020202020204" pitchFamily="34" charset="0"/>
              <a:ea typeface="Times New Roman" panose="02020603050405020304" pitchFamily="18" charset="0"/>
              <a:cs typeface="Times New Roman" panose="02020603050405020304" pitchFamily="18" charset="0"/>
            </a:rPr>
            <a:t>Using your target goals, these worksheets are designed to help</a:t>
          </a:r>
          <a:r>
            <a:rPr lang="en-US" sz="1100" baseline="0">
              <a:solidFill>
                <a:srgbClr val="FFFF00"/>
              </a:solidFill>
              <a:effectLst/>
              <a:latin typeface="Century Gothic" panose="020B0502020202020204" pitchFamily="34" charset="0"/>
              <a:ea typeface="Times New Roman" panose="02020603050405020304" pitchFamily="18" charset="0"/>
              <a:cs typeface="Times New Roman" panose="02020603050405020304" pitchFamily="18" charset="0"/>
            </a:rPr>
            <a:t> you </a:t>
          </a:r>
          <a:r>
            <a:rPr lang="en-US" sz="1100">
              <a:solidFill>
                <a:srgbClr val="FFFF00"/>
              </a:solidFill>
              <a:effectLst/>
              <a:latin typeface="Century Gothic" panose="020B0502020202020204" pitchFamily="34" charset="0"/>
              <a:ea typeface="Times New Roman" panose="02020603050405020304" pitchFamily="18" charset="0"/>
              <a:cs typeface="Times New Roman" panose="02020603050405020304" pitchFamily="18" charset="0"/>
            </a:rPr>
            <a:t>figure what should be paid at purchase.</a:t>
          </a:r>
          <a:endParaRPr lang="en-US" sz="1100">
            <a:solidFill>
              <a:srgbClr val="FFFF00"/>
            </a:solidFill>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200">
              <a:effectLst/>
              <a:latin typeface="Arial" panose="020B0604020202020204" pitchFamily="34" charset="0"/>
              <a:ea typeface="Times New Roman" panose="02020603050405020304" pitchFamily="18" charset="0"/>
              <a:cs typeface="Times New Roman" panose="02020603050405020304" pitchFamily="18" charset="0"/>
            </a:rPr>
            <a:t> </a:t>
          </a:r>
        </a:p>
      </xdr:txBody>
    </xdr:sp>
    <xdr:clientData/>
  </xdr:twoCellAnchor>
  <xdr:twoCellAnchor>
    <xdr:from>
      <xdr:col>1</xdr:col>
      <xdr:colOff>735539</xdr:colOff>
      <xdr:row>19</xdr:row>
      <xdr:rowOff>84666</xdr:rowOff>
    </xdr:from>
    <xdr:to>
      <xdr:col>4</xdr:col>
      <xdr:colOff>719666</xdr:colOff>
      <xdr:row>21</xdr:row>
      <xdr:rowOff>105833</xdr:rowOff>
    </xdr:to>
    <xdr:sp macro="" textlink="">
      <xdr:nvSpPr>
        <xdr:cNvPr id="7" name="Text Box 3"/>
        <xdr:cNvSpPr txBox="1">
          <a:spLocks noChangeArrowheads="1"/>
        </xdr:cNvSpPr>
      </xdr:nvSpPr>
      <xdr:spPr bwMode="auto">
        <a:xfrm>
          <a:off x="1497539" y="4218516"/>
          <a:ext cx="2270127" cy="459317"/>
        </a:xfrm>
        <a:prstGeom prst="rect">
          <a:avLst/>
        </a:prstGeom>
        <a:noFill/>
        <a:ln w="9525">
          <a:noFill/>
          <a:miter lim="800000"/>
          <a:headEnd/>
          <a:tailEnd/>
        </a:ln>
      </xdr:spPr>
      <xdr:txBody>
        <a:bodyPr rot="0" vert="horz" wrap="square" lIns="91440" tIns="45720" rIns="91440" bIns="45720" anchor="t" anchorCtr="0" upright="1">
          <a:noAutofit/>
        </a:bodyPr>
        <a:lstStyle/>
        <a:p>
          <a:pPr marL="0" marR="0" algn="just">
            <a:spcBef>
              <a:spcPts val="0"/>
            </a:spcBef>
            <a:spcAft>
              <a:spcPts val="0"/>
            </a:spcAft>
          </a:pPr>
          <a:endParaRPr lang="en-US" sz="1000">
            <a:effectLst/>
            <a:latin typeface="Arial" panose="020B0604020202020204" pitchFamily="34" charset="0"/>
            <a:ea typeface="Times New Roman" panose="02020603050405020304" pitchFamily="18" charset="0"/>
            <a:cs typeface="Times New Roman" panose="02020603050405020304" pitchFamily="18" charset="0"/>
          </a:endParaRPr>
        </a:p>
        <a:p>
          <a:pPr marL="0" marR="0">
            <a:spcBef>
              <a:spcPts val="0"/>
            </a:spcBef>
            <a:spcAft>
              <a:spcPts val="0"/>
            </a:spcAft>
          </a:pPr>
          <a:r>
            <a:rPr lang="en-US" sz="1000">
              <a:effectLst/>
              <a:latin typeface="Arial" panose="020B0604020202020204" pitchFamily="34" charset="0"/>
              <a:ea typeface="Times New Roman" panose="02020603050405020304" pitchFamily="18" charset="0"/>
              <a:cs typeface="Times New Roman" panose="02020603050405020304" pitchFamily="18" charset="0"/>
            </a:rPr>
            <a:t> click tab below to access worksheet</a:t>
          </a:r>
        </a:p>
      </xdr:txBody>
    </xdr:sp>
    <xdr:clientData/>
  </xdr:twoCellAnchor>
  <xdr:oneCellAnchor>
    <xdr:from>
      <xdr:col>0</xdr:col>
      <xdr:colOff>295274</xdr:colOff>
      <xdr:row>17</xdr:row>
      <xdr:rowOff>158750</xdr:rowOff>
    </xdr:from>
    <xdr:ext cx="1061124" cy="469680"/>
    <xdr:sp macro="" textlink="">
      <xdr:nvSpPr>
        <xdr:cNvPr id="8" name="Rectangle 7"/>
        <xdr:cNvSpPr/>
      </xdr:nvSpPr>
      <xdr:spPr>
        <a:xfrm>
          <a:off x="295274" y="3397250"/>
          <a:ext cx="1061124" cy="469680"/>
        </a:xfrm>
        <a:prstGeom prst="rect">
          <a:avLst/>
        </a:prstGeom>
        <a:noFill/>
      </xdr:spPr>
      <xdr:txBody>
        <a:bodyPr wrap="none" lIns="91440" tIns="45720" rIns="91440" bIns="45720">
          <a:spAutoFit/>
        </a:bodyPr>
        <a:lstStyle/>
        <a:p>
          <a:pPr algn="ctr"/>
          <a:r>
            <a:rPr lang="en-US" sz="2400" b="0" cap="none" spc="0" baseline="0">
              <a:ln w="0"/>
              <a:solidFill>
                <a:schemeClr val="bg1"/>
              </a:solidFill>
              <a:effectLst>
                <a:reflection blurRad="6350" stA="53000" endA="300" endPos="35500" dir="5400000" sy="-90000" algn="bl" rotWithShape="0"/>
              </a:effectLst>
              <a:latin typeface="Century Gothic" panose="020B0502020202020204" pitchFamily="34" charset="0"/>
              <a:ea typeface="Batang" panose="02030600000101010101" pitchFamily="18" charset="-127"/>
            </a:rPr>
            <a:t>NOTE:</a:t>
          </a:r>
          <a:endParaRPr lang="en-US" sz="2400" b="0" cap="none" spc="0">
            <a:ln w="0"/>
            <a:solidFill>
              <a:schemeClr val="bg1"/>
            </a:solidFill>
            <a:effectLst>
              <a:reflection blurRad="6350" stA="53000" endA="300" endPos="35500" dir="5400000" sy="-90000" algn="bl" rotWithShape="0"/>
            </a:effectLst>
            <a:latin typeface="Century Gothic" panose="020B0502020202020204" pitchFamily="34" charset="0"/>
            <a:ea typeface="Batang" panose="02030600000101010101" pitchFamily="18" charset="-127"/>
          </a:endParaRPr>
        </a:p>
      </xdr:txBody>
    </xdr:sp>
    <xdr:clientData/>
  </xdr:oneCellAnchor>
  <xdr:twoCellAnchor>
    <xdr:from>
      <xdr:col>3</xdr:col>
      <xdr:colOff>137583</xdr:colOff>
      <xdr:row>21</xdr:row>
      <xdr:rowOff>52917</xdr:rowOff>
    </xdr:from>
    <xdr:to>
      <xdr:col>3</xdr:col>
      <xdr:colOff>289983</xdr:colOff>
      <xdr:row>22</xdr:row>
      <xdr:rowOff>83080</xdr:rowOff>
    </xdr:to>
    <xdr:sp macro="" textlink="">
      <xdr:nvSpPr>
        <xdr:cNvPr id="9" name="Down Arrow 8"/>
        <xdr:cNvSpPr/>
      </xdr:nvSpPr>
      <xdr:spPr>
        <a:xfrm>
          <a:off x="2423583" y="4624917"/>
          <a:ext cx="152400" cy="249238"/>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9</xdr:col>
      <xdr:colOff>0</xdr:colOff>
      <xdr:row>11</xdr:row>
      <xdr:rowOff>0</xdr:rowOff>
    </xdr:from>
    <xdr:ext cx="4009766" cy="1025922"/>
    <xdr:sp macro="" textlink="">
      <xdr:nvSpPr>
        <xdr:cNvPr id="10" name="Rectangle 9"/>
        <xdr:cNvSpPr/>
      </xdr:nvSpPr>
      <xdr:spPr>
        <a:xfrm rot="20099556">
          <a:off x="6858000" y="2381250"/>
          <a:ext cx="4009766" cy="1025922"/>
        </a:xfrm>
        <a:prstGeom prst="rect">
          <a:avLst/>
        </a:prstGeom>
        <a:noFill/>
      </xdr:spPr>
      <xdr:txBody>
        <a:bodyPr wrap="square" lIns="91440" tIns="45720" rIns="91440" bIns="45720">
          <a:spAutoFit/>
        </a:bodyPr>
        <a:lstStyle/>
        <a:p>
          <a:pPr algn="ctr"/>
          <a:r>
            <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rPr>
            <a:t>FOR</a:t>
          </a:r>
          <a:r>
            <a:rPr lang="en-US" sz="2800" b="1" cap="none" spc="0" baseline="0">
              <a:ln w="3175">
                <a:solidFill>
                  <a:srgbClr val="FF0000">
                    <a:alpha val="23000"/>
                  </a:srgbClr>
                </a:solidFill>
                <a:prstDash val="solid"/>
              </a:ln>
              <a:noFill/>
              <a:effectLst/>
              <a:latin typeface="Gungsuh" panose="02030600000101010101" pitchFamily="18" charset="-127"/>
              <a:ea typeface="Gungsuh" panose="02030600000101010101" pitchFamily="18" charset="-127"/>
            </a:rPr>
            <a:t> EDUCATION PURPOSES ONLY</a:t>
          </a:r>
          <a:endPar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142875</xdr:colOff>
      <xdr:row>9</xdr:row>
      <xdr:rowOff>9525</xdr:rowOff>
    </xdr:from>
    <xdr:to>
      <xdr:col>14</xdr:col>
      <xdr:colOff>400050</xdr:colOff>
      <xdr:row>10</xdr:row>
      <xdr:rowOff>9525</xdr:rowOff>
    </xdr:to>
    <xdr:sp macro="" textlink="">
      <xdr:nvSpPr>
        <xdr:cNvPr id="1025" name="WordArt 1"/>
        <xdr:cNvSpPr>
          <a:spLocks noChangeArrowheads="1" noChangeShapeType="1" noTextEdit="1"/>
        </xdr:cNvSpPr>
      </xdr:nvSpPr>
      <xdr:spPr bwMode="auto">
        <a:xfrm>
          <a:off x="6067425" y="1600200"/>
          <a:ext cx="1047750" cy="1619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sz="3600" kern="10" spc="0">
              <a:ln w="9525">
                <a:solidFill>
                  <a:srgbClr val="000000"/>
                </a:solidFill>
                <a:round/>
                <a:headEnd/>
                <a:tailEnd/>
              </a:ln>
              <a:solidFill>
                <a:srgbClr val="000000"/>
              </a:solidFill>
              <a:effectLst/>
              <a:latin typeface="Arial" panose="020B0604020202020204" pitchFamily="34" charset="0"/>
              <a:cs typeface="Arial" panose="020B0604020202020204" pitchFamily="34" charset="0"/>
            </a:rPr>
            <a:t>from IREM 2012</a:t>
          </a:r>
        </a:p>
      </xdr:txBody>
    </xdr:sp>
    <xdr:clientData/>
  </xdr:twoCellAnchor>
  <xdr:twoCellAnchor>
    <xdr:from>
      <xdr:col>14</xdr:col>
      <xdr:colOff>438150</xdr:colOff>
      <xdr:row>7</xdr:row>
      <xdr:rowOff>9525</xdr:rowOff>
    </xdr:from>
    <xdr:to>
      <xdr:col>16</xdr:col>
      <xdr:colOff>66675</xdr:colOff>
      <xdr:row>12</xdr:row>
      <xdr:rowOff>0</xdr:rowOff>
    </xdr:to>
    <xdr:sp macro="" textlink="">
      <xdr:nvSpPr>
        <xdr:cNvPr id="1026" name="AutoShape 2"/>
        <xdr:cNvSpPr>
          <a:spLocks/>
        </xdr:cNvSpPr>
      </xdr:nvSpPr>
      <xdr:spPr bwMode="auto">
        <a:xfrm>
          <a:off x="7153275" y="1276350"/>
          <a:ext cx="428625" cy="800100"/>
        </a:xfrm>
        <a:prstGeom prst="leftBrace">
          <a:avLst>
            <a:gd name="adj1" fmla="val 155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523875</xdr:colOff>
      <xdr:row>1</xdr:row>
      <xdr:rowOff>142875</xdr:rowOff>
    </xdr:from>
    <xdr:to>
      <xdr:col>12</xdr:col>
      <xdr:colOff>219075</xdr:colOff>
      <xdr:row>3</xdr:row>
      <xdr:rowOff>57150</xdr:rowOff>
    </xdr:to>
    <xdr:sp macro="" textlink="">
      <xdr:nvSpPr>
        <xdr:cNvPr id="1029" name="Oval 5"/>
        <xdr:cNvSpPr>
          <a:spLocks noChangeArrowheads="1"/>
        </xdr:cNvSpPr>
      </xdr:nvSpPr>
      <xdr:spPr bwMode="auto">
        <a:xfrm>
          <a:off x="5229225" y="371475"/>
          <a:ext cx="304800" cy="304800"/>
        </a:xfrm>
        <a:prstGeom prst="ellipse">
          <a:avLst/>
        </a:prstGeom>
        <a:solidFill>
          <a:srgbClr xmlns:mc="http://schemas.openxmlformats.org/markup-compatibility/2006" xmlns:a14="http://schemas.microsoft.com/office/drawing/2010/main" val="800000" mc:Ignorable="a14" a14:legacySpreadsheetColorIndex="16"/>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27432" bIns="0" anchor="t" upright="1"/>
        <a:lstStyle/>
        <a:p>
          <a:pPr algn="ctr" rtl="0">
            <a:defRPr sz="1000"/>
          </a:pPr>
          <a:r>
            <a:rPr lang="en-US" sz="1000" b="1" i="0" u="none" strike="noStrike" baseline="0">
              <a:solidFill>
                <a:srgbClr val="FFFFFF"/>
              </a:solidFill>
              <a:latin typeface="Arial"/>
              <a:cs typeface="Arial"/>
            </a:rPr>
            <a:t>A</a:t>
          </a:r>
        </a:p>
      </xdr:txBody>
    </xdr:sp>
    <xdr:clientData/>
  </xdr:twoCellAnchor>
  <xdr:twoCellAnchor>
    <xdr:from>
      <xdr:col>11</xdr:col>
      <xdr:colOff>523875</xdr:colOff>
      <xdr:row>20</xdr:row>
      <xdr:rowOff>142875</xdr:rowOff>
    </xdr:from>
    <xdr:to>
      <xdr:col>12</xdr:col>
      <xdr:colOff>219075</xdr:colOff>
      <xdr:row>22</xdr:row>
      <xdr:rowOff>57150</xdr:rowOff>
    </xdr:to>
    <xdr:sp macro="" textlink="">
      <xdr:nvSpPr>
        <xdr:cNvPr id="1030" name="Oval 6"/>
        <xdr:cNvSpPr>
          <a:spLocks noChangeArrowheads="1"/>
        </xdr:cNvSpPr>
      </xdr:nvSpPr>
      <xdr:spPr bwMode="auto">
        <a:xfrm>
          <a:off x="5229225" y="3514725"/>
          <a:ext cx="304800" cy="304800"/>
        </a:xfrm>
        <a:prstGeom prst="ellipse">
          <a:avLst/>
        </a:prstGeom>
        <a:solidFill>
          <a:srgbClr xmlns:mc="http://schemas.openxmlformats.org/markup-compatibility/2006" xmlns:a14="http://schemas.microsoft.com/office/drawing/2010/main" val="800000" mc:Ignorable="a14" a14:legacySpreadsheetColorIndex="16"/>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27432" bIns="0" anchor="t" upright="1"/>
        <a:lstStyle/>
        <a:p>
          <a:pPr algn="ctr" rtl="0">
            <a:defRPr sz="1000"/>
          </a:pPr>
          <a:r>
            <a:rPr lang="en-US" sz="1000" b="1" i="0" u="none" strike="noStrike" baseline="0">
              <a:solidFill>
                <a:srgbClr val="FFFFFF"/>
              </a:solidFill>
              <a:latin typeface="Arial"/>
              <a:cs typeface="Arial"/>
            </a:rPr>
            <a:t>B</a:t>
          </a:r>
        </a:p>
      </xdr:txBody>
    </xdr:sp>
    <xdr:clientData/>
  </xdr:twoCellAnchor>
  <xdr:twoCellAnchor>
    <xdr:from>
      <xdr:col>24</xdr:col>
      <xdr:colOff>466725</xdr:colOff>
      <xdr:row>1</xdr:row>
      <xdr:rowOff>133350</xdr:rowOff>
    </xdr:from>
    <xdr:to>
      <xdr:col>25</xdr:col>
      <xdr:colOff>161925</xdr:colOff>
      <xdr:row>3</xdr:row>
      <xdr:rowOff>47625</xdr:rowOff>
    </xdr:to>
    <xdr:sp macro="" textlink="">
      <xdr:nvSpPr>
        <xdr:cNvPr id="1031" name="Oval 7"/>
        <xdr:cNvSpPr>
          <a:spLocks noChangeArrowheads="1"/>
        </xdr:cNvSpPr>
      </xdr:nvSpPr>
      <xdr:spPr bwMode="auto">
        <a:xfrm>
          <a:off x="11087100" y="361950"/>
          <a:ext cx="304800" cy="304800"/>
        </a:xfrm>
        <a:prstGeom prst="ellipse">
          <a:avLst/>
        </a:prstGeom>
        <a:solidFill>
          <a:srgbClr xmlns:mc="http://schemas.openxmlformats.org/markup-compatibility/2006" xmlns:a14="http://schemas.microsoft.com/office/drawing/2010/main" val="800000" mc:Ignorable="a14" a14:legacySpreadsheetColorIndex="16"/>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22860" rIns="27432" bIns="0" anchor="t" upright="1"/>
        <a:lstStyle/>
        <a:p>
          <a:pPr algn="ctr" rtl="0">
            <a:defRPr sz="1000"/>
          </a:pPr>
          <a:r>
            <a:rPr lang="en-US" sz="1000" b="1" i="0" u="none" strike="noStrike" baseline="0">
              <a:solidFill>
                <a:srgbClr val="FFFFFF"/>
              </a:solidFill>
              <a:latin typeface="Arial"/>
              <a:cs typeface="Arial"/>
            </a:rPr>
            <a:t>C</a:t>
          </a:r>
        </a:p>
      </xdr:txBody>
    </xdr:sp>
    <xdr:clientData/>
  </xdr:twoCellAnchor>
  <xdr:oneCellAnchor>
    <xdr:from>
      <xdr:col>9</xdr:col>
      <xdr:colOff>85726</xdr:colOff>
      <xdr:row>14</xdr:row>
      <xdr:rowOff>104776</xdr:rowOff>
    </xdr:from>
    <xdr:ext cx="4009766" cy="1025922"/>
    <xdr:sp macro="" textlink="">
      <xdr:nvSpPr>
        <xdr:cNvPr id="7" name="Rectangle 6"/>
        <xdr:cNvSpPr/>
      </xdr:nvSpPr>
      <xdr:spPr>
        <a:xfrm rot="20099556">
          <a:off x="3571876" y="2581276"/>
          <a:ext cx="4009766" cy="1025922"/>
        </a:xfrm>
        <a:prstGeom prst="rect">
          <a:avLst/>
        </a:prstGeom>
        <a:noFill/>
      </xdr:spPr>
      <xdr:txBody>
        <a:bodyPr wrap="square" lIns="91440" tIns="45720" rIns="91440" bIns="45720">
          <a:spAutoFit/>
        </a:bodyPr>
        <a:lstStyle/>
        <a:p>
          <a:pPr algn="ctr"/>
          <a:r>
            <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rPr>
            <a:t>FOR</a:t>
          </a:r>
          <a:r>
            <a:rPr lang="en-US" sz="2800" b="1" cap="none" spc="0" baseline="0">
              <a:ln w="3175">
                <a:solidFill>
                  <a:srgbClr val="FF0000">
                    <a:alpha val="23000"/>
                  </a:srgbClr>
                </a:solidFill>
                <a:prstDash val="solid"/>
              </a:ln>
              <a:noFill/>
              <a:effectLst/>
              <a:latin typeface="Gungsuh" panose="02030600000101010101" pitchFamily="18" charset="-127"/>
              <a:ea typeface="Gungsuh" panose="02030600000101010101" pitchFamily="18" charset="-127"/>
            </a:rPr>
            <a:t> EDUCATION PURPOSES ONLY</a:t>
          </a:r>
          <a:endPar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466726</xdr:colOff>
      <xdr:row>11</xdr:row>
      <xdr:rowOff>133351</xdr:rowOff>
    </xdr:from>
    <xdr:ext cx="4009766" cy="1025922"/>
    <xdr:sp macro="" textlink="">
      <xdr:nvSpPr>
        <xdr:cNvPr id="2" name="Rectangle 1"/>
        <xdr:cNvSpPr/>
      </xdr:nvSpPr>
      <xdr:spPr>
        <a:xfrm rot="20099556">
          <a:off x="1076326" y="2000251"/>
          <a:ext cx="4009766" cy="1025922"/>
        </a:xfrm>
        <a:prstGeom prst="rect">
          <a:avLst/>
        </a:prstGeom>
        <a:noFill/>
      </xdr:spPr>
      <xdr:txBody>
        <a:bodyPr wrap="square" lIns="91440" tIns="45720" rIns="91440" bIns="45720">
          <a:spAutoFit/>
        </a:bodyPr>
        <a:lstStyle/>
        <a:p>
          <a:pPr algn="ctr"/>
          <a:r>
            <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rPr>
            <a:t>FOR</a:t>
          </a:r>
          <a:r>
            <a:rPr lang="en-US" sz="2800" b="1" cap="none" spc="0" baseline="0">
              <a:ln w="3175">
                <a:solidFill>
                  <a:srgbClr val="FF0000">
                    <a:alpha val="23000"/>
                  </a:srgbClr>
                </a:solidFill>
                <a:prstDash val="solid"/>
              </a:ln>
              <a:noFill/>
              <a:effectLst/>
              <a:latin typeface="Gungsuh" panose="02030600000101010101" pitchFamily="18" charset="-127"/>
              <a:ea typeface="Gungsuh" panose="02030600000101010101" pitchFamily="18" charset="-127"/>
            </a:rPr>
            <a:t> EDUCATION PURPOSES ONLY</a:t>
          </a:r>
          <a:endPar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624051</xdr:colOff>
      <xdr:row>13</xdr:row>
      <xdr:rowOff>65689</xdr:rowOff>
    </xdr:from>
    <xdr:ext cx="4009766" cy="1025922"/>
    <xdr:sp macro="" textlink="">
      <xdr:nvSpPr>
        <xdr:cNvPr id="2" name="Rectangle 1"/>
        <xdr:cNvSpPr/>
      </xdr:nvSpPr>
      <xdr:spPr>
        <a:xfrm rot="20099556">
          <a:off x="947901" y="3313714"/>
          <a:ext cx="4009766" cy="1025922"/>
        </a:xfrm>
        <a:prstGeom prst="rect">
          <a:avLst/>
        </a:prstGeom>
        <a:noFill/>
      </xdr:spPr>
      <xdr:txBody>
        <a:bodyPr wrap="square" lIns="91440" tIns="45720" rIns="91440" bIns="45720">
          <a:spAutoFit/>
        </a:bodyPr>
        <a:lstStyle/>
        <a:p>
          <a:pPr algn="ctr"/>
          <a:r>
            <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rPr>
            <a:t>FOR</a:t>
          </a:r>
          <a:r>
            <a:rPr lang="en-US" sz="2800" b="1" cap="none" spc="0" baseline="0">
              <a:ln w="3175">
                <a:solidFill>
                  <a:srgbClr val="FF0000">
                    <a:alpha val="23000"/>
                  </a:srgbClr>
                </a:solidFill>
                <a:prstDash val="solid"/>
              </a:ln>
              <a:noFill/>
              <a:effectLst/>
              <a:latin typeface="Gungsuh" panose="02030600000101010101" pitchFamily="18" charset="-127"/>
              <a:ea typeface="Gungsuh" panose="02030600000101010101" pitchFamily="18" charset="-127"/>
            </a:rPr>
            <a:t> EDUCATION PURPOSES ONLY</a:t>
          </a:r>
          <a:endParaRPr lang="en-US" sz="2800" b="1" cap="none" spc="0">
            <a:ln w="3175">
              <a:solidFill>
                <a:srgbClr val="FF0000">
                  <a:alpha val="23000"/>
                </a:srgbClr>
              </a:solidFill>
              <a:prstDash val="solid"/>
            </a:ln>
            <a:noFill/>
            <a:effectLst/>
            <a:latin typeface="Gungsuh" panose="02030600000101010101" pitchFamily="18" charset="-127"/>
            <a:ea typeface="Gungsuh" panose="02030600000101010101" pitchFamily="18" charset="-127"/>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workbookViewId="0">
      <selection activeCell="K7" sqref="K7"/>
    </sheetView>
  </sheetViews>
  <sheetFormatPr defaultRowHeight="12.75" x14ac:dyDescent="0.2"/>
  <sheetData>
    <row r="1" spans="1:14" ht="15" x14ac:dyDescent="0.2">
      <c r="A1" s="114" t="s">
        <v>0</v>
      </c>
      <c r="B1" s="114"/>
      <c r="C1" s="114"/>
      <c r="D1" s="114"/>
      <c r="E1" s="114"/>
      <c r="F1" s="114"/>
      <c r="G1" s="114"/>
      <c r="H1" s="114"/>
      <c r="I1" s="114"/>
      <c r="J1" s="114"/>
      <c r="K1" s="114"/>
      <c r="L1" s="114"/>
      <c r="M1" s="114"/>
      <c r="N1" s="114"/>
    </row>
    <row r="2" spans="1:14" ht="15" customHeight="1" x14ac:dyDescent="0.3">
      <c r="A2" s="114"/>
      <c r="B2" s="114"/>
      <c r="C2" s="114"/>
      <c r="D2" s="114"/>
      <c r="E2" s="114"/>
      <c r="F2" s="114"/>
      <c r="G2" s="114"/>
      <c r="H2" s="114"/>
      <c r="I2" s="114"/>
      <c r="J2" s="115"/>
      <c r="K2" s="115"/>
      <c r="L2" s="115"/>
      <c r="M2" s="115"/>
      <c r="N2" s="115"/>
    </row>
    <row r="3" spans="1:14" ht="15" customHeight="1" x14ac:dyDescent="0.3">
      <c r="A3" s="114"/>
      <c r="B3" s="114"/>
      <c r="C3" s="114"/>
      <c r="D3" s="114"/>
      <c r="E3" s="114"/>
      <c r="F3" s="114"/>
      <c r="G3" s="114"/>
      <c r="H3" s="114"/>
      <c r="I3" s="114"/>
      <c r="J3" s="115"/>
      <c r="K3" s="115"/>
      <c r="L3" s="115"/>
      <c r="M3" s="115"/>
      <c r="N3" s="115"/>
    </row>
    <row r="4" spans="1:14" ht="15" customHeight="1" x14ac:dyDescent="0.3">
      <c r="A4" s="114"/>
      <c r="B4" s="114"/>
      <c r="C4" s="114"/>
      <c r="D4" s="114"/>
      <c r="E4" s="114"/>
      <c r="F4" s="114"/>
      <c r="G4" s="114"/>
      <c r="H4" s="114"/>
      <c r="I4" s="114"/>
      <c r="J4" s="115"/>
      <c r="K4" s="115"/>
      <c r="L4" s="115"/>
      <c r="M4" s="115"/>
      <c r="N4" s="115"/>
    </row>
    <row r="5" spans="1:14" ht="15" customHeight="1" x14ac:dyDescent="0.3">
      <c r="A5" s="114"/>
      <c r="B5" s="114"/>
      <c r="C5" s="114"/>
      <c r="D5" s="114"/>
      <c r="E5" s="114"/>
      <c r="F5" s="114"/>
      <c r="G5" s="114"/>
      <c r="H5" s="114"/>
      <c r="I5" s="114"/>
      <c r="J5" s="115" t="s">
        <v>52</v>
      </c>
      <c r="K5" s="115"/>
      <c r="L5" s="115"/>
      <c r="M5" s="115"/>
      <c r="N5" s="115"/>
    </row>
    <row r="6" spans="1:14" ht="15" customHeight="1" x14ac:dyDescent="0.3">
      <c r="A6" s="114"/>
      <c r="B6" s="114"/>
      <c r="C6" s="114"/>
      <c r="D6" s="114"/>
      <c r="E6" s="114"/>
      <c r="F6" s="114"/>
      <c r="G6" s="114"/>
      <c r="H6" s="114"/>
      <c r="I6" s="114"/>
      <c r="J6" s="115"/>
      <c r="K6" s="115"/>
      <c r="L6" s="115"/>
      <c r="M6" s="115"/>
      <c r="N6" s="115"/>
    </row>
    <row r="7" spans="1:14" ht="15" customHeight="1" x14ac:dyDescent="0.3">
      <c r="A7" s="114"/>
      <c r="B7" s="114"/>
      <c r="C7" s="114"/>
      <c r="D7" s="114"/>
      <c r="E7" s="114"/>
      <c r="F7" s="114"/>
      <c r="G7" s="114"/>
      <c r="H7" s="114"/>
      <c r="I7" s="114"/>
      <c r="J7" s="114"/>
      <c r="K7" s="115"/>
      <c r="L7" s="115"/>
      <c r="M7" s="115"/>
      <c r="N7" s="115"/>
    </row>
    <row r="8" spans="1:14" ht="15" customHeight="1" x14ac:dyDescent="0.3">
      <c r="A8" s="114"/>
      <c r="B8" s="114"/>
      <c r="C8" s="114"/>
      <c r="D8" s="114"/>
      <c r="E8" s="114"/>
      <c r="F8" s="114"/>
      <c r="G8" s="114"/>
      <c r="H8" s="114"/>
      <c r="I8" s="114"/>
      <c r="J8" s="114"/>
      <c r="K8" s="115"/>
      <c r="L8" s="115"/>
      <c r="M8" s="115"/>
      <c r="N8" s="115"/>
    </row>
    <row r="9" spans="1:14" ht="15" customHeight="1" x14ac:dyDescent="0.3">
      <c r="A9" s="114"/>
      <c r="B9" s="114"/>
      <c r="C9" s="114"/>
      <c r="D9" s="114"/>
      <c r="E9" s="114"/>
      <c r="F9" s="114"/>
      <c r="G9" s="114"/>
      <c r="H9" s="114"/>
      <c r="I9" s="114"/>
      <c r="J9" s="115"/>
      <c r="K9" s="115"/>
      <c r="L9" s="115"/>
      <c r="M9" s="115"/>
      <c r="N9" s="115"/>
    </row>
    <row r="10" spans="1:14" ht="15" customHeight="1" x14ac:dyDescent="0.3">
      <c r="A10" s="114"/>
      <c r="B10" s="114"/>
      <c r="C10" s="114"/>
      <c r="D10" s="114"/>
      <c r="E10" s="114"/>
      <c r="F10" s="114"/>
      <c r="G10" s="114"/>
      <c r="H10" s="114"/>
      <c r="I10" s="114"/>
      <c r="J10" s="115"/>
      <c r="K10" s="115"/>
      <c r="L10" s="115"/>
      <c r="M10" s="115"/>
      <c r="N10" s="115"/>
    </row>
    <row r="11" spans="1:14" ht="15" customHeight="1" x14ac:dyDescent="0.3">
      <c r="A11" s="114"/>
      <c r="B11" s="114"/>
      <c r="C11" s="114"/>
      <c r="D11" s="114"/>
      <c r="E11" s="114"/>
      <c r="F11" s="114"/>
      <c r="G11" s="114"/>
      <c r="H11" s="114"/>
      <c r="I11" s="114"/>
      <c r="J11" s="115"/>
      <c r="K11" s="115"/>
      <c r="L11" s="115"/>
      <c r="M11" s="115"/>
      <c r="N11" s="115"/>
    </row>
    <row r="12" spans="1:14" ht="15" customHeight="1" x14ac:dyDescent="0.3">
      <c r="A12" s="114"/>
      <c r="B12" s="114"/>
      <c r="C12" s="114"/>
      <c r="D12" s="114"/>
      <c r="E12" s="114"/>
      <c r="F12" s="114"/>
      <c r="G12" s="114"/>
      <c r="H12" s="114"/>
      <c r="I12" s="114"/>
      <c r="J12" s="115"/>
      <c r="K12" s="115"/>
      <c r="L12" s="115"/>
      <c r="M12" s="115"/>
      <c r="N12" s="115"/>
    </row>
    <row r="13" spans="1:14" ht="15" customHeight="1" x14ac:dyDescent="0.3">
      <c r="A13" s="114"/>
      <c r="B13" s="114"/>
      <c r="C13" s="114"/>
      <c r="D13" s="114"/>
      <c r="E13" s="114"/>
      <c r="F13" s="114"/>
      <c r="G13" s="114"/>
      <c r="H13" s="114"/>
      <c r="I13" s="114"/>
      <c r="J13" s="115" t="s">
        <v>89</v>
      </c>
      <c r="K13" s="115"/>
      <c r="L13" s="115"/>
      <c r="M13" s="115"/>
      <c r="N13" s="115"/>
    </row>
    <row r="14" spans="1:14" ht="15" customHeight="1" x14ac:dyDescent="0.3">
      <c r="A14" s="114"/>
      <c r="B14" s="114"/>
      <c r="C14" s="114"/>
      <c r="D14" s="114"/>
      <c r="E14" s="114"/>
      <c r="F14" s="114"/>
      <c r="G14" s="114"/>
      <c r="H14" s="114"/>
      <c r="I14" s="114"/>
      <c r="J14" s="115"/>
      <c r="K14" s="115"/>
      <c r="L14" s="115"/>
      <c r="M14" s="115"/>
      <c r="N14" s="115"/>
    </row>
    <row r="15" spans="1:14" ht="15" customHeight="1" x14ac:dyDescent="0.3">
      <c r="A15" s="114"/>
      <c r="B15" s="114"/>
      <c r="C15" s="114"/>
      <c r="D15" s="114"/>
      <c r="E15" s="114"/>
      <c r="F15" s="114"/>
      <c r="G15" s="114"/>
      <c r="H15" s="114"/>
      <c r="I15" s="114"/>
      <c r="J15" s="115"/>
      <c r="K15" s="115"/>
      <c r="L15" s="115"/>
      <c r="M15" s="115"/>
      <c r="N15" s="115"/>
    </row>
    <row r="16" spans="1:14" ht="15" customHeight="1" x14ac:dyDescent="0.3">
      <c r="A16" s="114"/>
      <c r="B16" s="114"/>
      <c r="C16" s="114"/>
      <c r="D16" s="114"/>
      <c r="E16" s="114"/>
      <c r="F16" s="114"/>
      <c r="G16" s="114"/>
      <c r="H16" s="114"/>
      <c r="I16" s="114"/>
      <c r="J16" s="115"/>
      <c r="K16" s="115"/>
      <c r="L16" s="115"/>
      <c r="M16" s="115"/>
      <c r="N16" s="115"/>
    </row>
    <row r="17" spans="1:14" ht="15" customHeight="1" x14ac:dyDescent="0.3">
      <c r="A17" s="114"/>
      <c r="B17" s="114"/>
      <c r="C17" s="114"/>
      <c r="D17" s="114"/>
      <c r="E17" s="114"/>
      <c r="F17" s="114"/>
      <c r="G17" s="114"/>
      <c r="H17" s="114"/>
      <c r="I17" s="114"/>
      <c r="J17" s="115"/>
      <c r="K17" s="115"/>
      <c r="L17" s="115"/>
      <c r="M17" s="115"/>
      <c r="N17" s="115"/>
    </row>
    <row r="18" spans="1:14" ht="15" customHeight="1" x14ac:dyDescent="0.3">
      <c r="A18" s="114"/>
      <c r="B18" s="114"/>
      <c r="C18" s="114"/>
      <c r="D18" s="114"/>
      <c r="E18" s="114"/>
      <c r="F18" s="114"/>
      <c r="G18" s="114"/>
      <c r="H18" s="114"/>
      <c r="I18" s="114"/>
      <c r="J18" s="115"/>
      <c r="K18" s="115"/>
      <c r="L18" s="115"/>
      <c r="M18" s="115"/>
      <c r="N18" s="115"/>
    </row>
    <row r="19" spans="1:14" ht="15" customHeight="1" x14ac:dyDescent="0.3">
      <c r="A19" s="114"/>
      <c r="B19" s="114"/>
      <c r="C19" s="114"/>
      <c r="D19" s="114"/>
      <c r="E19" s="114"/>
      <c r="F19" s="114"/>
      <c r="G19" s="114"/>
      <c r="H19" s="114"/>
      <c r="I19" s="114"/>
      <c r="J19" s="115"/>
      <c r="K19" s="115"/>
      <c r="L19" s="115"/>
      <c r="M19" s="115"/>
      <c r="N19" s="115"/>
    </row>
    <row r="20" spans="1:14" ht="15" customHeight="1" x14ac:dyDescent="0.3">
      <c r="A20" s="114"/>
      <c r="B20" s="114"/>
      <c r="C20" s="114"/>
      <c r="D20" s="114"/>
      <c r="E20" s="114"/>
      <c r="F20" s="114"/>
      <c r="G20" s="114"/>
      <c r="H20" s="114"/>
      <c r="I20" s="114"/>
      <c r="J20" s="115"/>
      <c r="K20" s="115"/>
      <c r="L20" s="115"/>
      <c r="M20" s="115"/>
      <c r="N20" s="115"/>
    </row>
    <row r="21" spans="1:14" ht="15" customHeight="1" x14ac:dyDescent="0.3">
      <c r="A21" s="114"/>
      <c r="B21" s="114"/>
      <c r="C21" s="114"/>
      <c r="D21" s="114"/>
      <c r="E21" s="114"/>
      <c r="F21" s="114"/>
      <c r="G21" s="114"/>
      <c r="H21" s="114"/>
      <c r="I21" s="114"/>
      <c r="J21" s="115"/>
      <c r="K21" s="115"/>
      <c r="L21" s="115"/>
      <c r="M21" s="115"/>
      <c r="N21" s="115"/>
    </row>
    <row r="22" spans="1:14" ht="15" customHeight="1" x14ac:dyDescent="0.3">
      <c r="A22" s="114"/>
      <c r="B22" s="114"/>
      <c r="C22" s="114"/>
      <c r="D22" s="114"/>
      <c r="E22" s="114"/>
      <c r="F22" s="114"/>
      <c r="G22" s="114"/>
      <c r="H22" s="114"/>
      <c r="I22" s="114"/>
      <c r="J22" s="115"/>
      <c r="K22" s="115"/>
      <c r="L22" s="115"/>
      <c r="M22" s="115"/>
      <c r="N22" s="115"/>
    </row>
    <row r="23" spans="1:14" ht="15" customHeight="1" x14ac:dyDescent="0.3">
      <c r="A23" s="114"/>
      <c r="B23" s="114"/>
      <c r="C23" s="114"/>
      <c r="D23" s="114"/>
      <c r="E23" s="114"/>
      <c r="F23" s="114"/>
      <c r="G23" s="114"/>
      <c r="H23" s="114"/>
      <c r="I23" s="114"/>
      <c r="J23" s="115"/>
      <c r="K23" s="115"/>
      <c r="L23" s="115"/>
      <c r="M23" s="115"/>
      <c r="N23" s="115"/>
    </row>
    <row r="24" spans="1:14" ht="15" customHeight="1" x14ac:dyDescent="0.2">
      <c r="A24" s="114"/>
      <c r="B24" s="114"/>
      <c r="C24" s="114"/>
      <c r="D24" s="114"/>
      <c r="E24" s="114"/>
      <c r="F24" s="114"/>
      <c r="G24" s="114"/>
      <c r="H24" s="114"/>
      <c r="I24" s="114"/>
      <c r="J24" s="114"/>
      <c r="K24" s="114"/>
      <c r="L24" s="114"/>
      <c r="M24" s="114"/>
      <c r="N24" s="114"/>
    </row>
    <row r="25" spans="1:14" ht="15" x14ac:dyDescent="0.2">
      <c r="A25" s="114"/>
      <c r="B25" s="114"/>
      <c r="C25" s="114"/>
      <c r="D25" s="114"/>
      <c r="E25" s="114"/>
      <c r="F25" s="114"/>
      <c r="G25" s="114"/>
      <c r="H25" s="114"/>
      <c r="I25" s="114"/>
      <c r="J25" s="114"/>
      <c r="K25" s="114"/>
      <c r="L25" s="114"/>
      <c r="M25" s="114"/>
      <c r="N25" s="114"/>
    </row>
    <row r="26" spans="1:14" ht="15" x14ac:dyDescent="0.2">
      <c r="A26" s="114"/>
      <c r="B26" s="114"/>
      <c r="C26" s="114"/>
      <c r="D26" s="114"/>
      <c r="E26" s="114"/>
      <c r="F26" s="114"/>
      <c r="G26" s="114"/>
      <c r="H26" s="114"/>
      <c r="I26" s="114"/>
      <c r="J26" s="114"/>
      <c r="K26" s="114"/>
      <c r="L26" s="114"/>
      <c r="M26" s="114"/>
      <c r="N26" s="114"/>
    </row>
    <row r="27" spans="1:14" ht="15" x14ac:dyDescent="0.2">
      <c r="A27" s="114"/>
      <c r="B27" s="114"/>
      <c r="C27" s="114"/>
      <c r="D27" s="114"/>
      <c r="E27" s="114"/>
      <c r="F27" s="114"/>
      <c r="G27" s="114"/>
      <c r="H27" s="114"/>
      <c r="I27" s="114"/>
      <c r="J27" s="114"/>
      <c r="K27" s="114"/>
      <c r="L27" s="114"/>
      <c r="M27" s="114"/>
      <c r="N27" s="114"/>
    </row>
    <row r="28" spans="1:14" ht="15" x14ac:dyDescent="0.2">
      <c r="A28" s="114"/>
      <c r="B28" s="114"/>
      <c r="C28" s="114"/>
      <c r="D28" s="114"/>
      <c r="E28" s="114"/>
      <c r="F28" s="114"/>
      <c r="G28" s="114"/>
      <c r="H28" s="114"/>
      <c r="I28" s="114"/>
      <c r="J28" s="114"/>
      <c r="K28" s="114"/>
      <c r="L28" s="114"/>
      <c r="M28" s="114"/>
      <c r="N28" s="114"/>
    </row>
    <row r="29" spans="1:14" ht="15" x14ac:dyDescent="0.2">
      <c r="A29" s="114"/>
      <c r="B29" s="114"/>
      <c r="C29" s="114"/>
      <c r="D29" s="114"/>
      <c r="E29" s="114"/>
      <c r="F29" s="114"/>
      <c r="G29" s="114"/>
      <c r="H29" s="114"/>
      <c r="I29" s="114"/>
      <c r="J29" s="114"/>
      <c r="K29" s="114"/>
      <c r="L29" s="114"/>
      <c r="M29" s="114"/>
      <c r="N29" s="114"/>
    </row>
  </sheetData>
  <phoneticPr fontId="6"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workbookViewId="0"/>
  </sheetViews>
  <sheetFormatPr defaultRowHeight="12.75" x14ac:dyDescent="0.2"/>
  <cols>
    <col min="1" max="1" width="11.28515625" customWidth="1"/>
    <col min="2" max="2" width="10.28515625" bestFit="1" customWidth="1"/>
    <col min="3" max="3" width="1.7109375" customWidth="1"/>
    <col min="4" max="4" width="6.85546875" customWidth="1"/>
    <col min="5" max="5" width="1.7109375" customWidth="1"/>
    <col min="6" max="6" width="4.85546875" customWidth="1"/>
    <col min="7" max="7" width="3.7109375" customWidth="1"/>
    <col min="8" max="8" width="2.7109375" customWidth="1"/>
    <col min="14" max="14" width="11.85546875" customWidth="1"/>
    <col min="15" max="15" width="10" customWidth="1"/>
    <col min="16" max="16" width="2" customWidth="1"/>
    <col min="17" max="17" width="7.42578125" customWidth="1"/>
    <col min="18" max="18" width="1.5703125" customWidth="1"/>
    <col min="19" max="19" width="4.85546875" customWidth="1"/>
    <col min="20" max="20" width="3.28515625" customWidth="1"/>
    <col min="21" max="21" width="2" customWidth="1"/>
  </cols>
  <sheetData>
    <row r="1" spans="1:26" ht="24" customHeight="1" x14ac:dyDescent="0.35">
      <c r="D1" s="112" t="s">
        <v>88</v>
      </c>
      <c r="E1" s="113"/>
      <c r="F1" s="113"/>
      <c r="G1" s="113"/>
      <c r="H1" s="113"/>
      <c r="I1" s="113"/>
      <c r="J1" s="113"/>
      <c r="X1" s="2" t="s">
        <v>23</v>
      </c>
      <c r="Y1" t="s">
        <v>24</v>
      </c>
    </row>
    <row r="2" spans="1:26" ht="18.600000000000001" customHeight="1" x14ac:dyDescent="0.25">
      <c r="A2" s="116" t="s">
        <v>21</v>
      </c>
      <c r="B2" s="117"/>
      <c r="C2" s="28"/>
      <c r="D2" s="12">
        <v>17</v>
      </c>
      <c r="E2" s="13" t="s">
        <v>10</v>
      </c>
      <c r="F2" s="13"/>
      <c r="G2" s="13"/>
      <c r="H2" s="13"/>
      <c r="I2" s="13"/>
      <c r="J2" s="13"/>
      <c r="K2" s="13"/>
      <c r="L2" s="13"/>
      <c r="M2" s="14"/>
      <c r="N2" s="116" t="s">
        <v>41</v>
      </c>
      <c r="O2" s="117"/>
      <c r="P2" s="28"/>
      <c r="Q2" s="12">
        <v>25</v>
      </c>
      <c r="R2" s="13" t="s">
        <v>10</v>
      </c>
      <c r="S2" s="13"/>
      <c r="T2" s="13"/>
      <c r="U2" s="13"/>
      <c r="V2" s="13"/>
      <c r="W2" s="13"/>
      <c r="X2" s="13"/>
      <c r="Y2" s="13"/>
      <c r="Z2" s="14"/>
    </row>
    <row r="3" spans="1:26" x14ac:dyDescent="0.2">
      <c r="A3" s="15"/>
      <c r="C3" s="16" t="s">
        <v>0</v>
      </c>
      <c r="D3" s="33">
        <v>0.95</v>
      </c>
      <c r="E3" s="17" t="s">
        <v>1</v>
      </c>
      <c r="F3" s="17"/>
      <c r="G3" s="17"/>
      <c r="H3" s="17"/>
      <c r="I3" s="17"/>
      <c r="J3" s="17"/>
      <c r="K3" s="17"/>
      <c r="L3" s="17"/>
      <c r="M3" s="18"/>
      <c r="N3" s="15"/>
      <c r="P3" s="16" t="s">
        <v>0</v>
      </c>
      <c r="Q3" s="33">
        <v>0.95</v>
      </c>
      <c r="R3" s="17" t="s">
        <v>1</v>
      </c>
      <c r="S3" s="17"/>
      <c r="T3" s="17"/>
      <c r="U3" s="17"/>
      <c r="V3" s="17"/>
      <c r="W3" s="17"/>
      <c r="X3" s="17"/>
      <c r="Y3" s="17"/>
      <c r="Z3" s="18"/>
    </row>
    <row r="4" spans="1:26" x14ac:dyDescent="0.2">
      <c r="A4" s="15"/>
      <c r="C4" s="16" t="s">
        <v>0</v>
      </c>
      <c r="D4" s="34">
        <v>0.96</v>
      </c>
      <c r="E4" s="17" t="s">
        <v>2</v>
      </c>
      <c r="F4" s="17"/>
      <c r="G4" s="17"/>
      <c r="H4" s="17"/>
      <c r="I4" s="17"/>
      <c r="J4" s="17"/>
      <c r="K4" s="17"/>
      <c r="L4" s="17"/>
      <c r="M4" s="18"/>
      <c r="N4" s="15"/>
      <c r="P4" s="16" t="s">
        <v>0</v>
      </c>
      <c r="Q4" s="34">
        <v>0.97</v>
      </c>
      <c r="R4" s="17" t="s">
        <v>49</v>
      </c>
      <c r="S4" s="17"/>
      <c r="T4" s="17"/>
      <c r="U4" s="17"/>
      <c r="V4" s="17"/>
      <c r="W4" s="17"/>
      <c r="X4" s="17"/>
      <c r="Y4" s="17"/>
      <c r="Z4" s="18"/>
    </row>
    <row r="5" spans="1:26" x14ac:dyDescent="0.2">
      <c r="A5" s="15"/>
      <c r="B5" s="17"/>
      <c r="C5" s="17"/>
      <c r="D5" s="19">
        <f>D2*D3*D4</f>
        <v>15.503999999999998</v>
      </c>
      <c r="E5" s="17"/>
      <c r="F5" s="17"/>
      <c r="G5" s="17"/>
      <c r="H5" s="17"/>
      <c r="I5" s="17"/>
      <c r="J5" s="17"/>
      <c r="K5" s="17"/>
      <c r="L5" s="17"/>
      <c r="M5" s="18"/>
      <c r="N5" s="15"/>
      <c r="O5" s="17"/>
      <c r="P5" s="17"/>
      <c r="Q5" s="19">
        <f>Q2*Q3*Q4</f>
        <v>23.037499999999998</v>
      </c>
      <c r="R5" s="17"/>
      <c r="S5" s="17"/>
      <c r="T5" s="17"/>
      <c r="U5" s="17"/>
      <c r="V5" s="17"/>
      <c r="W5" s="17"/>
      <c r="X5" s="17"/>
      <c r="Y5" s="17"/>
      <c r="Z5" s="18"/>
    </row>
    <row r="6" spans="1:26" x14ac:dyDescent="0.2">
      <c r="A6" s="15" t="s">
        <v>20</v>
      </c>
      <c r="B6" s="17"/>
      <c r="C6" s="17"/>
      <c r="D6" s="17"/>
      <c r="E6" s="17"/>
      <c r="F6" s="17"/>
      <c r="G6" s="17"/>
      <c r="H6" s="17"/>
      <c r="I6" s="17"/>
      <c r="J6" s="17"/>
      <c r="K6" s="17"/>
      <c r="L6" s="17"/>
      <c r="M6" s="18"/>
      <c r="N6" s="15" t="s">
        <v>20</v>
      </c>
      <c r="O6" s="17"/>
      <c r="P6" s="17"/>
      <c r="Q6" s="17"/>
      <c r="R6" s="17"/>
      <c r="S6" s="17"/>
      <c r="T6" s="17"/>
      <c r="U6" s="17"/>
      <c r="V6" s="20" t="s">
        <v>42</v>
      </c>
      <c r="W6" s="17"/>
      <c r="X6" s="17"/>
      <c r="Y6" s="17"/>
      <c r="Z6" s="18"/>
    </row>
    <row r="7" spans="1:26" x14ac:dyDescent="0.2">
      <c r="A7" s="15"/>
      <c r="B7" s="17"/>
      <c r="C7" s="17"/>
      <c r="D7" s="31">
        <v>-0.2</v>
      </c>
      <c r="E7" s="17" t="s">
        <v>3</v>
      </c>
      <c r="F7" s="17"/>
      <c r="G7" s="17"/>
      <c r="H7" s="17"/>
      <c r="I7" s="17"/>
      <c r="J7" s="17"/>
      <c r="K7" s="17"/>
      <c r="L7" s="17"/>
      <c r="M7" s="18"/>
      <c r="N7" s="15"/>
      <c r="O7" s="17"/>
      <c r="P7" s="17"/>
      <c r="Q7" s="31">
        <v>-0.2</v>
      </c>
      <c r="R7" s="17" t="s">
        <v>3</v>
      </c>
      <c r="S7" s="17"/>
      <c r="T7" s="17"/>
      <c r="U7" s="17"/>
      <c r="V7" s="20" t="s">
        <v>43</v>
      </c>
      <c r="W7" s="17"/>
      <c r="X7" s="17"/>
      <c r="Y7" s="17"/>
      <c r="Z7" s="18"/>
    </row>
    <row r="8" spans="1:26" x14ac:dyDescent="0.2">
      <c r="A8" s="15"/>
      <c r="B8" s="17"/>
      <c r="C8" s="17"/>
      <c r="D8" s="31">
        <v>0</v>
      </c>
      <c r="E8" s="17" t="s">
        <v>4</v>
      </c>
      <c r="F8" s="17"/>
      <c r="G8" s="17"/>
      <c r="H8" s="17"/>
      <c r="I8" s="20" t="s">
        <v>37</v>
      </c>
      <c r="J8" s="17"/>
      <c r="K8" s="17"/>
      <c r="L8" s="17"/>
      <c r="M8" s="18"/>
      <c r="N8" s="15"/>
      <c r="O8" s="17"/>
      <c r="P8" s="17"/>
      <c r="Q8" s="31">
        <v>-2.5</v>
      </c>
      <c r="R8" s="17" t="s">
        <v>48</v>
      </c>
      <c r="S8" s="17"/>
      <c r="T8" s="17"/>
      <c r="U8" s="17"/>
      <c r="W8" s="17"/>
      <c r="X8" s="17"/>
      <c r="Y8" s="17"/>
      <c r="Z8" s="18"/>
    </row>
    <row r="9" spans="1:26" x14ac:dyDescent="0.2">
      <c r="A9" s="15"/>
      <c r="B9" s="17"/>
      <c r="C9" s="17"/>
      <c r="D9" s="32">
        <v>0</v>
      </c>
      <c r="E9" s="17" t="s">
        <v>5</v>
      </c>
      <c r="F9" s="17"/>
      <c r="G9" s="17"/>
      <c r="H9" s="17"/>
      <c r="I9" s="20" t="s">
        <v>38</v>
      </c>
      <c r="J9" s="17"/>
      <c r="K9" s="17"/>
      <c r="L9" s="17"/>
      <c r="M9" s="18"/>
      <c r="N9" s="15"/>
      <c r="O9" s="17"/>
      <c r="P9" s="17"/>
      <c r="Q9" s="31">
        <v>-1</v>
      </c>
      <c r="R9" s="17" t="s">
        <v>47</v>
      </c>
      <c r="S9" s="17"/>
      <c r="T9" s="17"/>
      <c r="W9" s="17"/>
      <c r="X9" s="17"/>
      <c r="Y9" s="17"/>
      <c r="Z9" s="18"/>
    </row>
    <row r="10" spans="1:26" x14ac:dyDescent="0.2">
      <c r="A10" s="15"/>
      <c r="B10" s="17"/>
      <c r="C10" s="17"/>
      <c r="D10" s="21">
        <f>D5+D7+D8+D9</f>
        <v>15.303999999999998</v>
      </c>
      <c r="E10" s="17" t="s">
        <v>6</v>
      </c>
      <c r="F10" s="17"/>
      <c r="G10" s="17"/>
      <c r="H10" s="17"/>
      <c r="I10" s="17"/>
      <c r="J10" s="17"/>
      <c r="K10" s="17"/>
      <c r="L10" s="17"/>
      <c r="M10" s="18"/>
      <c r="Q10" s="31">
        <v>-2</v>
      </c>
      <c r="R10" s="17" t="s">
        <v>44</v>
      </c>
      <c r="S10" s="17"/>
      <c r="T10" s="17"/>
      <c r="Z10" s="18"/>
    </row>
    <row r="11" spans="1:26" x14ac:dyDescent="0.2">
      <c r="A11" s="15"/>
      <c r="B11" s="17"/>
      <c r="C11" s="17"/>
      <c r="D11" s="17"/>
      <c r="E11" s="17"/>
      <c r="F11" s="17"/>
      <c r="G11" s="17"/>
      <c r="H11" s="17"/>
      <c r="I11" s="17"/>
      <c r="J11" s="17"/>
      <c r="K11" s="17"/>
      <c r="L11" s="17"/>
      <c r="M11" s="18"/>
      <c r="Q11" s="31">
        <v>-2.1</v>
      </c>
      <c r="R11" s="17" t="s">
        <v>45</v>
      </c>
      <c r="S11" s="17"/>
      <c r="T11" s="17"/>
      <c r="Z11" s="18"/>
    </row>
    <row r="12" spans="1:26" x14ac:dyDescent="0.2">
      <c r="A12" s="15"/>
      <c r="B12" s="17"/>
      <c r="C12" s="17"/>
      <c r="D12" s="22">
        <f>+D10</f>
        <v>15.303999999999998</v>
      </c>
      <c r="E12" s="17" t="s">
        <v>7</v>
      </c>
      <c r="F12" s="30">
        <v>0.09</v>
      </c>
      <c r="G12" s="17" t="s">
        <v>9</v>
      </c>
      <c r="H12" s="17"/>
      <c r="I12" s="17"/>
      <c r="J12" s="17"/>
      <c r="K12" s="17"/>
      <c r="L12" s="17"/>
      <c r="M12" s="18"/>
      <c r="Q12" s="32">
        <v>-1.1000000000000001</v>
      </c>
      <c r="R12" s="17" t="s">
        <v>46</v>
      </c>
      <c r="S12" s="17"/>
      <c r="Z12" s="18"/>
    </row>
    <row r="13" spans="1:26" x14ac:dyDescent="0.2">
      <c r="A13" s="15"/>
      <c r="B13" s="17"/>
      <c r="C13" s="17"/>
      <c r="D13" s="17"/>
      <c r="E13" s="17" t="s">
        <v>8</v>
      </c>
      <c r="F13" s="118">
        <f>D12/F12</f>
        <v>170.04444444444442</v>
      </c>
      <c r="G13" s="124"/>
      <c r="H13" s="17"/>
      <c r="I13" s="17" t="s">
        <v>11</v>
      </c>
      <c r="J13" s="17"/>
      <c r="K13" s="17"/>
      <c r="L13" s="17"/>
      <c r="M13" s="18"/>
      <c r="Q13" s="29">
        <f>SUM(Q7:Q12)</f>
        <v>-8.9</v>
      </c>
      <c r="Z13" s="18"/>
    </row>
    <row r="14" spans="1:26" x14ac:dyDescent="0.2">
      <c r="A14" s="15"/>
      <c r="B14" s="17"/>
      <c r="C14" s="17"/>
      <c r="D14" s="16" t="s">
        <v>12</v>
      </c>
      <c r="E14" s="17"/>
      <c r="F14" s="119">
        <v>65</v>
      </c>
      <c r="G14" s="119"/>
      <c r="H14" s="17" t="s">
        <v>13</v>
      </c>
      <c r="I14" s="17" t="s">
        <v>14</v>
      </c>
      <c r="J14" s="17"/>
      <c r="K14" s="17"/>
      <c r="L14" s="17"/>
      <c r="M14" s="18"/>
      <c r="N14" s="15"/>
      <c r="O14" s="17"/>
      <c r="P14" s="17"/>
      <c r="Q14" s="21">
        <f>Q5+SUM(Q7:Q12)</f>
        <v>14.137499999999998</v>
      </c>
      <c r="R14" s="17" t="s">
        <v>6</v>
      </c>
      <c r="S14" s="17"/>
      <c r="T14" s="17"/>
      <c r="U14" s="17"/>
      <c r="V14" s="17"/>
      <c r="W14" s="17"/>
      <c r="X14" s="17"/>
      <c r="Y14" s="17"/>
      <c r="Z14" s="18"/>
    </row>
    <row r="15" spans="1:26" x14ac:dyDescent="0.2">
      <c r="A15" s="15"/>
      <c r="B15" s="17"/>
      <c r="C15" s="17"/>
      <c r="D15" s="17"/>
      <c r="E15" s="17"/>
      <c r="F15" s="125">
        <v>35</v>
      </c>
      <c r="G15" s="125"/>
      <c r="H15" s="17" t="s">
        <v>13</v>
      </c>
      <c r="I15" s="17" t="s">
        <v>15</v>
      </c>
      <c r="J15" s="17"/>
      <c r="K15" s="17"/>
      <c r="L15" s="17"/>
      <c r="M15" s="18"/>
      <c r="N15" s="15"/>
      <c r="O15" s="17"/>
      <c r="P15" s="17"/>
      <c r="Q15" s="17"/>
      <c r="R15" s="17"/>
      <c r="S15" s="17"/>
      <c r="T15" s="17"/>
      <c r="U15" s="17"/>
      <c r="V15" s="17"/>
      <c r="W15" s="17"/>
      <c r="X15" s="17"/>
      <c r="Y15" s="17"/>
      <c r="Z15" s="18"/>
    </row>
    <row r="16" spans="1:26" x14ac:dyDescent="0.2">
      <c r="A16" s="15"/>
      <c r="B16" s="17"/>
      <c r="C16" s="17"/>
      <c r="D16" s="17"/>
      <c r="E16" s="17"/>
      <c r="F16" s="118">
        <f>F13-F14-F15</f>
        <v>70.044444444444423</v>
      </c>
      <c r="G16" s="124"/>
      <c r="H16" s="17" t="s">
        <v>13</v>
      </c>
      <c r="I16" s="17" t="s">
        <v>16</v>
      </c>
      <c r="J16" s="17"/>
      <c r="K16" s="17"/>
      <c r="L16" s="17"/>
      <c r="M16" s="18"/>
      <c r="N16" s="15"/>
      <c r="O16" s="17"/>
      <c r="P16" s="17"/>
      <c r="Q16" s="22">
        <f>+Q14</f>
        <v>14.137499999999998</v>
      </c>
      <c r="R16" s="17" t="s">
        <v>7</v>
      </c>
      <c r="S16" s="30">
        <v>0.09</v>
      </c>
      <c r="T16" s="17" t="s">
        <v>9</v>
      </c>
      <c r="U16" s="17"/>
      <c r="V16" s="17"/>
      <c r="W16" s="17"/>
      <c r="X16" s="17"/>
      <c r="Y16" s="17"/>
      <c r="Z16" s="18"/>
    </row>
    <row r="17" spans="1:26" x14ac:dyDescent="0.2">
      <c r="A17" s="15"/>
      <c r="B17" s="17"/>
      <c r="C17" s="17"/>
      <c r="D17" s="17"/>
      <c r="E17" s="17"/>
      <c r="F17" s="17"/>
      <c r="G17" s="23" t="s">
        <v>0</v>
      </c>
      <c r="H17" s="17"/>
      <c r="I17" s="17"/>
      <c r="J17" s="17"/>
      <c r="K17" s="17"/>
      <c r="L17" s="17"/>
      <c r="M17" s="18"/>
      <c r="N17" s="15"/>
      <c r="O17" s="17"/>
      <c r="P17" s="17"/>
      <c r="Q17" s="17"/>
      <c r="R17" s="17" t="s">
        <v>8</v>
      </c>
      <c r="S17" s="118">
        <f>Q16/S16</f>
        <v>157.08333333333331</v>
      </c>
      <c r="T17" s="118"/>
      <c r="U17" s="17"/>
      <c r="V17" s="17" t="s">
        <v>11</v>
      </c>
      <c r="W17" s="17"/>
      <c r="X17" s="17"/>
      <c r="Y17" s="17"/>
      <c r="Z17" s="18"/>
    </row>
    <row r="18" spans="1:26" x14ac:dyDescent="0.2">
      <c r="A18" s="15"/>
      <c r="B18" s="17"/>
      <c r="C18" s="17"/>
      <c r="D18" s="16" t="s">
        <v>17</v>
      </c>
      <c r="E18" s="17" t="s">
        <v>8</v>
      </c>
      <c r="F18" s="121">
        <v>10000</v>
      </c>
      <c r="G18" s="126"/>
      <c r="H18" s="17" t="s">
        <v>13</v>
      </c>
      <c r="I18" s="17" t="s">
        <v>18</v>
      </c>
      <c r="J18" s="17"/>
      <c r="K18" s="17"/>
      <c r="L18" s="17"/>
      <c r="M18" s="18"/>
      <c r="N18" s="15"/>
      <c r="O18" s="17"/>
      <c r="P18" s="17"/>
      <c r="Q18" s="16" t="s">
        <v>12</v>
      </c>
      <c r="R18" s="17"/>
      <c r="S18" s="119">
        <v>110</v>
      </c>
      <c r="T18" s="119"/>
      <c r="U18" s="17" t="s">
        <v>13</v>
      </c>
      <c r="V18" s="17" t="s">
        <v>14</v>
      </c>
      <c r="W18" s="17"/>
      <c r="X18" s="17"/>
      <c r="Y18" s="17"/>
      <c r="Z18" s="18"/>
    </row>
    <row r="19" spans="1:26" x14ac:dyDescent="0.2">
      <c r="A19" s="15"/>
      <c r="B19" s="17"/>
      <c r="C19" s="17"/>
      <c r="D19" s="17"/>
      <c r="E19" s="17"/>
      <c r="F19" s="17"/>
      <c r="G19" s="17" t="s">
        <v>8</v>
      </c>
      <c r="H19" s="123">
        <f>F16*F18</f>
        <v>700444.44444444426</v>
      </c>
      <c r="I19" s="123"/>
      <c r="J19" s="17" t="s">
        <v>19</v>
      </c>
      <c r="K19" s="17"/>
      <c r="L19" s="17"/>
      <c r="M19" s="18"/>
      <c r="N19" s="15"/>
      <c r="O19" s="17"/>
      <c r="P19" s="17"/>
      <c r="Q19" s="17"/>
      <c r="R19" s="17"/>
      <c r="S19" s="125">
        <v>35</v>
      </c>
      <c r="T19" s="125"/>
      <c r="U19" s="17" t="s">
        <v>13</v>
      </c>
      <c r="V19" s="17" t="s">
        <v>15</v>
      </c>
      <c r="W19" s="17"/>
      <c r="X19" s="17"/>
      <c r="Y19" s="17"/>
      <c r="Z19" s="18"/>
    </row>
    <row r="20" spans="1:26" x14ac:dyDescent="0.2">
      <c r="A20" s="24"/>
      <c r="B20" s="25"/>
      <c r="C20" s="25"/>
      <c r="D20" s="25"/>
      <c r="E20" s="25"/>
      <c r="F20" s="25"/>
      <c r="G20" s="25"/>
      <c r="H20" s="25"/>
      <c r="I20" s="25"/>
      <c r="J20" s="25"/>
      <c r="K20" s="25"/>
      <c r="L20" s="25"/>
      <c r="M20" s="26"/>
      <c r="N20" s="15"/>
      <c r="O20" s="17"/>
      <c r="P20" s="17"/>
      <c r="Q20" s="17"/>
      <c r="R20" s="17"/>
      <c r="S20" s="118">
        <f>S17-S18-S19</f>
        <v>12.083333333333314</v>
      </c>
      <c r="T20" s="118"/>
      <c r="U20" s="17" t="s">
        <v>13</v>
      </c>
      <c r="V20" s="17" t="s">
        <v>16</v>
      </c>
      <c r="W20" s="17"/>
      <c r="X20" s="17"/>
      <c r="Y20" s="17"/>
      <c r="Z20" s="18"/>
    </row>
    <row r="21" spans="1:26" ht="18" x14ac:dyDescent="0.25">
      <c r="A21" s="35" t="s">
        <v>22</v>
      </c>
      <c r="B21" s="16"/>
      <c r="C21" s="16"/>
      <c r="D21" s="27">
        <v>18.5</v>
      </c>
      <c r="E21" s="17" t="s">
        <v>10</v>
      </c>
      <c r="F21" s="17"/>
      <c r="G21" s="17"/>
      <c r="H21" s="17"/>
      <c r="I21" s="17"/>
      <c r="J21" s="17"/>
      <c r="K21" s="17"/>
      <c r="L21" s="17"/>
      <c r="M21" s="18"/>
      <c r="N21" s="15"/>
      <c r="O21" s="17"/>
      <c r="P21" s="17"/>
      <c r="Q21" s="17"/>
      <c r="R21" s="17"/>
      <c r="S21" s="17"/>
      <c r="T21" s="23" t="s">
        <v>0</v>
      </c>
      <c r="U21" s="17"/>
      <c r="V21" s="17"/>
      <c r="W21" s="17"/>
      <c r="X21" s="17"/>
      <c r="Y21" s="17"/>
      <c r="Z21" s="18"/>
    </row>
    <row r="22" spans="1:26" x14ac:dyDescent="0.2">
      <c r="A22" s="15"/>
      <c r="C22" s="16" t="s">
        <v>0</v>
      </c>
      <c r="D22" s="33">
        <v>0.95</v>
      </c>
      <c r="E22" s="17" t="s">
        <v>1</v>
      </c>
      <c r="F22" s="17"/>
      <c r="G22" s="17"/>
      <c r="H22" s="17"/>
      <c r="I22" s="17"/>
      <c r="J22" s="17"/>
      <c r="K22" s="17"/>
      <c r="L22" s="17"/>
      <c r="M22" s="18"/>
      <c r="N22" s="15"/>
      <c r="O22" s="17"/>
      <c r="P22" s="17"/>
      <c r="Q22" s="16" t="s">
        <v>17</v>
      </c>
      <c r="R22" s="17" t="s">
        <v>8</v>
      </c>
      <c r="S22" s="121">
        <v>10000</v>
      </c>
      <c r="T22" s="122"/>
      <c r="U22" s="17" t="s">
        <v>13</v>
      </c>
      <c r="V22" s="17" t="s">
        <v>18</v>
      </c>
      <c r="W22" s="17"/>
      <c r="X22" s="17"/>
      <c r="Y22" s="17"/>
      <c r="Z22" s="18"/>
    </row>
    <row r="23" spans="1:26" x14ac:dyDescent="0.2">
      <c r="A23" s="15"/>
      <c r="C23" s="16" t="s">
        <v>0</v>
      </c>
      <c r="D23" s="34">
        <v>0.96</v>
      </c>
      <c r="E23" s="17" t="s">
        <v>2</v>
      </c>
      <c r="F23" s="17"/>
      <c r="G23" s="17"/>
      <c r="H23" s="17"/>
      <c r="I23" s="17"/>
      <c r="J23" s="17"/>
      <c r="K23" s="17"/>
      <c r="L23" s="17"/>
      <c r="M23" s="18"/>
      <c r="N23" s="15"/>
      <c r="O23" s="17"/>
      <c r="P23" s="17"/>
      <c r="Q23" s="17"/>
      <c r="R23" s="17"/>
      <c r="S23" s="17"/>
      <c r="T23" s="17" t="s">
        <v>8</v>
      </c>
      <c r="U23" s="120">
        <f>S20*S22</f>
        <v>120833.33333333314</v>
      </c>
      <c r="V23" s="120"/>
      <c r="W23" s="17" t="s">
        <v>19</v>
      </c>
      <c r="X23" s="17"/>
      <c r="Y23" s="17"/>
      <c r="Z23" s="18"/>
    </row>
    <row r="24" spans="1:26" x14ac:dyDescent="0.2">
      <c r="A24" s="15"/>
      <c r="B24" s="17"/>
      <c r="C24" s="17"/>
      <c r="D24" s="19">
        <f>D21*D22*D23</f>
        <v>16.872</v>
      </c>
      <c r="E24" s="17"/>
      <c r="F24" s="17"/>
      <c r="G24" s="17"/>
      <c r="H24" s="17"/>
      <c r="I24" s="17"/>
      <c r="J24" s="17"/>
      <c r="K24" s="17"/>
      <c r="L24" s="17"/>
      <c r="M24" s="18"/>
      <c r="N24" s="24"/>
      <c r="O24" s="25"/>
      <c r="P24" s="25"/>
      <c r="Q24" s="25"/>
      <c r="R24" s="25"/>
      <c r="S24" s="25"/>
      <c r="T24" s="25"/>
      <c r="U24" s="25"/>
      <c r="V24" s="25"/>
      <c r="W24" s="25"/>
      <c r="X24" s="25"/>
      <c r="Y24" s="25"/>
      <c r="Z24" s="26"/>
    </row>
    <row r="25" spans="1:26" x14ac:dyDescent="0.2">
      <c r="A25" s="15" t="s">
        <v>20</v>
      </c>
      <c r="B25" s="17"/>
      <c r="C25" s="17"/>
      <c r="D25" s="17"/>
      <c r="E25" s="17"/>
      <c r="F25" s="17"/>
      <c r="G25" s="17"/>
      <c r="H25" s="17"/>
      <c r="I25" s="17"/>
      <c r="J25" s="17"/>
      <c r="K25" s="17"/>
      <c r="L25" s="17"/>
      <c r="M25" s="18"/>
    </row>
    <row r="26" spans="1:26" x14ac:dyDescent="0.2">
      <c r="A26" s="15"/>
      <c r="B26" s="17"/>
      <c r="C26" s="17"/>
      <c r="D26" s="31">
        <v>-0.2</v>
      </c>
      <c r="E26" s="17" t="s">
        <v>3</v>
      </c>
      <c r="F26" s="17"/>
      <c r="G26" s="17"/>
      <c r="H26" s="17"/>
      <c r="I26" s="17"/>
      <c r="J26" s="17"/>
      <c r="K26" s="17"/>
      <c r="L26" s="17"/>
      <c r="M26" s="18"/>
    </row>
    <row r="27" spans="1:26" x14ac:dyDescent="0.2">
      <c r="A27" s="15"/>
      <c r="B27" s="17"/>
      <c r="C27" s="17"/>
      <c r="D27" s="31">
        <v>-2.2000000000000002</v>
      </c>
      <c r="E27" s="17" t="s">
        <v>4</v>
      </c>
      <c r="F27" s="17"/>
      <c r="G27" s="17"/>
      <c r="H27" s="17"/>
      <c r="I27" s="20" t="s">
        <v>39</v>
      </c>
      <c r="J27" s="17"/>
      <c r="K27" s="17"/>
      <c r="L27" s="17"/>
      <c r="M27" s="18"/>
    </row>
    <row r="28" spans="1:26" ht="12.75" customHeight="1" x14ac:dyDescent="0.2">
      <c r="A28" s="15"/>
      <c r="B28" s="17"/>
      <c r="C28" s="17"/>
      <c r="D28" s="32">
        <v>-0.3</v>
      </c>
      <c r="E28" s="17" t="s">
        <v>5</v>
      </c>
      <c r="F28" s="17"/>
      <c r="G28" s="17"/>
      <c r="H28" s="17"/>
      <c r="I28" s="20" t="s">
        <v>40</v>
      </c>
      <c r="J28" s="17"/>
      <c r="K28" s="17"/>
      <c r="L28" s="17"/>
      <c r="M28" s="18"/>
    </row>
    <row r="29" spans="1:26" x14ac:dyDescent="0.2">
      <c r="A29" s="15"/>
      <c r="B29" s="17"/>
      <c r="C29" s="17"/>
      <c r="D29" s="21">
        <f>D24+D26+D27+D28</f>
        <v>14.172000000000001</v>
      </c>
      <c r="E29" s="17" t="s">
        <v>6</v>
      </c>
      <c r="F29" s="17"/>
      <c r="G29" s="17"/>
      <c r="H29" s="17"/>
      <c r="I29" s="17"/>
      <c r="J29" s="17"/>
      <c r="K29" s="17"/>
      <c r="L29" s="17"/>
      <c r="M29" s="18"/>
    </row>
    <row r="30" spans="1:26" x14ac:dyDescent="0.2">
      <c r="A30" s="15"/>
      <c r="B30" s="17"/>
      <c r="C30" s="17"/>
      <c r="D30" s="17"/>
      <c r="E30" s="17"/>
      <c r="F30" s="17"/>
      <c r="G30" s="17"/>
      <c r="H30" s="17"/>
      <c r="I30" s="17"/>
      <c r="J30" s="17"/>
      <c r="K30" s="17"/>
      <c r="L30" s="17"/>
      <c r="M30" s="18"/>
    </row>
    <row r="31" spans="1:26" x14ac:dyDescent="0.2">
      <c r="A31" s="15"/>
      <c r="B31" s="17"/>
      <c r="C31" s="17"/>
      <c r="D31" s="22">
        <f>+D29</f>
        <v>14.172000000000001</v>
      </c>
      <c r="E31" s="17" t="s">
        <v>7</v>
      </c>
      <c r="F31" s="30">
        <v>0.09</v>
      </c>
      <c r="G31" s="17" t="s">
        <v>9</v>
      </c>
      <c r="H31" s="17"/>
      <c r="I31" s="17"/>
      <c r="J31" s="17"/>
      <c r="K31" s="17"/>
      <c r="L31" s="17"/>
      <c r="M31" s="18"/>
    </row>
    <row r="32" spans="1:26" x14ac:dyDescent="0.2">
      <c r="A32" s="15"/>
      <c r="B32" s="17"/>
      <c r="C32" s="17"/>
      <c r="D32" s="17"/>
      <c r="E32" s="17" t="s">
        <v>8</v>
      </c>
      <c r="F32" s="118">
        <f>D31/F31</f>
        <v>157.46666666666667</v>
      </c>
      <c r="G32" s="127"/>
      <c r="H32" s="17"/>
      <c r="I32" s="17" t="s">
        <v>11</v>
      </c>
      <c r="J32" s="17"/>
      <c r="K32" s="17"/>
      <c r="L32" s="17"/>
      <c r="M32" s="18"/>
    </row>
    <row r="33" spans="1:13" x14ac:dyDescent="0.2">
      <c r="A33" s="15"/>
      <c r="B33" s="17"/>
      <c r="C33" s="17"/>
      <c r="D33" s="16" t="s">
        <v>12</v>
      </c>
      <c r="E33" s="17"/>
      <c r="F33" s="119">
        <v>110</v>
      </c>
      <c r="G33" s="119"/>
      <c r="H33" s="17" t="s">
        <v>13</v>
      </c>
      <c r="I33" s="17" t="s">
        <v>14</v>
      </c>
      <c r="J33" s="17"/>
      <c r="K33" s="17"/>
      <c r="L33" s="17"/>
      <c r="M33" s="18"/>
    </row>
    <row r="34" spans="1:13" x14ac:dyDescent="0.2">
      <c r="A34" s="15"/>
      <c r="B34" s="17"/>
      <c r="C34" s="17"/>
      <c r="D34" s="17"/>
      <c r="E34" s="17"/>
      <c r="F34" s="125">
        <v>35</v>
      </c>
      <c r="G34" s="125"/>
      <c r="H34" s="17" t="s">
        <v>13</v>
      </c>
      <c r="I34" s="17" t="s">
        <v>15</v>
      </c>
      <c r="J34" s="17"/>
      <c r="K34" s="17"/>
      <c r="L34" s="17"/>
      <c r="M34" s="18"/>
    </row>
    <row r="35" spans="1:13" x14ac:dyDescent="0.2">
      <c r="A35" s="15"/>
      <c r="B35" s="17"/>
      <c r="C35" s="17"/>
      <c r="D35" s="17"/>
      <c r="E35" s="17"/>
      <c r="F35" s="118">
        <f>F32-F33-F34</f>
        <v>12.466666666666669</v>
      </c>
      <c r="G35" s="127"/>
      <c r="H35" s="17" t="s">
        <v>13</v>
      </c>
      <c r="I35" s="17" t="s">
        <v>16</v>
      </c>
      <c r="J35" s="17"/>
      <c r="K35" s="17"/>
      <c r="L35" s="17"/>
      <c r="M35" s="18"/>
    </row>
    <row r="36" spans="1:13" x14ac:dyDescent="0.2">
      <c r="A36" s="15"/>
      <c r="B36" s="17"/>
      <c r="C36" s="17"/>
      <c r="D36" s="17"/>
      <c r="E36" s="17"/>
      <c r="F36" s="17"/>
      <c r="G36" s="23" t="s">
        <v>0</v>
      </c>
      <c r="H36" s="17"/>
      <c r="I36" s="17"/>
      <c r="J36" s="17"/>
      <c r="K36" s="17"/>
      <c r="L36" s="17"/>
      <c r="M36" s="18"/>
    </row>
    <row r="37" spans="1:13" x14ac:dyDescent="0.2">
      <c r="A37" s="15"/>
      <c r="B37" s="17"/>
      <c r="C37" s="17"/>
      <c r="D37" s="16" t="s">
        <v>17</v>
      </c>
      <c r="E37" s="17" t="s">
        <v>8</v>
      </c>
      <c r="F37" s="128">
        <v>10000</v>
      </c>
      <c r="G37" s="127"/>
      <c r="H37" s="17" t="s">
        <v>13</v>
      </c>
      <c r="I37" s="17" t="s">
        <v>18</v>
      </c>
      <c r="J37" s="17"/>
      <c r="K37" s="17"/>
      <c r="L37" s="17"/>
      <c r="M37" s="18"/>
    </row>
    <row r="38" spans="1:13" x14ac:dyDescent="0.2">
      <c r="G38" s="17" t="s">
        <v>8</v>
      </c>
      <c r="H38" s="120">
        <f>F35*F37</f>
        <v>124666.66666666669</v>
      </c>
      <c r="I38" s="120"/>
      <c r="J38" s="17" t="s">
        <v>19</v>
      </c>
      <c r="M38" s="18"/>
    </row>
    <row r="39" spans="1:13" x14ac:dyDescent="0.2">
      <c r="A39" s="24"/>
      <c r="B39" s="25"/>
      <c r="C39" s="25"/>
      <c r="D39" s="25"/>
      <c r="E39" s="25"/>
      <c r="F39" s="25"/>
      <c r="G39" s="25"/>
      <c r="H39" s="25"/>
      <c r="I39" s="25"/>
      <c r="J39" s="25"/>
      <c r="K39" s="25"/>
      <c r="L39" s="25"/>
      <c r="M39" s="26"/>
    </row>
  </sheetData>
  <mergeCells count="20">
    <mergeCell ref="F34:G34"/>
    <mergeCell ref="F35:G35"/>
    <mergeCell ref="F37:G37"/>
    <mergeCell ref="H38:I38"/>
    <mergeCell ref="S17:T17"/>
    <mergeCell ref="S19:T19"/>
    <mergeCell ref="F32:G32"/>
    <mergeCell ref="F33:G33"/>
    <mergeCell ref="A2:B2"/>
    <mergeCell ref="H19:I19"/>
    <mergeCell ref="F13:G13"/>
    <mergeCell ref="F14:G14"/>
    <mergeCell ref="F15:G15"/>
    <mergeCell ref="F16:G16"/>
    <mergeCell ref="F18:G18"/>
    <mergeCell ref="N2:O2"/>
    <mergeCell ref="S20:T20"/>
    <mergeCell ref="S18:T18"/>
    <mergeCell ref="U23:V23"/>
    <mergeCell ref="S22:T22"/>
  </mergeCells>
  <phoneticPr fontId="6" type="noConversion"/>
  <pageMargins left="0.75" right="0.75" top="1" bottom="1" header="0.5" footer="0.5"/>
  <pageSetup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5"/>
  <sheetViews>
    <sheetView workbookViewId="0"/>
  </sheetViews>
  <sheetFormatPr defaultRowHeight="12.75" x14ac:dyDescent="0.2"/>
  <cols>
    <col min="4" max="4" width="2.7109375" customWidth="1"/>
    <col min="6" max="6" width="10.7109375" customWidth="1"/>
    <col min="9" max="9" width="11.7109375" bestFit="1" customWidth="1"/>
    <col min="10" max="10" width="13.85546875" customWidth="1"/>
  </cols>
  <sheetData>
    <row r="2" spans="1:10" ht="18.600000000000001" customHeight="1" x14ac:dyDescent="0.2">
      <c r="A2" s="1" t="s">
        <v>35</v>
      </c>
    </row>
    <row r="3" spans="1:10" x14ac:dyDescent="0.2">
      <c r="G3" s="6">
        <v>10000</v>
      </c>
      <c r="H3" t="s">
        <v>34</v>
      </c>
    </row>
    <row r="4" spans="1:10" x14ac:dyDescent="0.2">
      <c r="B4" s="1" t="s">
        <v>25</v>
      </c>
      <c r="F4" s="122" t="s">
        <v>28</v>
      </c>
      <c r="G4" s="122"/>
      <c r="H4" s="122"/>
    </row>
    <row r="5" spans="1:10" x14ac:dyDescent="0.2">
      <c r="E5" t="s">
        <v>26</v>
      </c>
      <c r="F5" s="3">
        <v>60</v>
      </c>
      <c r="I5" s="7">
        <f>F5*$G$3</f>
        <v>600000</v>
      </c>
    </row>
    <row r="6" spans="1:10" x14ac:dyDescent="0.2">
      <c r="E6" t="s">
        <v>27</v>
      </c>
      <c r="F6" s="5">
        <v>40</v>
      </c>
      <c r="I6" s="11">
        <f>F6*$G$3</f>
        <v>400000</v>
      </c>
    </row>
    <row r="7" spans="1:10" x14ac:dyDescent="0.2">
      <c r="G7" s="3">
        <v>100</v>
      </c>
      <c r="J7" s="7">
        <f>G7*$G$3</f>
        <v>1000000</v>
      </c>
    </row>
    <row r="8" spans="1:10" ht="13.5" thickBot="1" x14ac:dyDescent="0.25">
      <c r="B8" s="1" t="s">
        <v>29</v>
      </c>
      <c r="G8" s="4">
        <v>100</v>
      </c>
      <c r="J8" s="8">
        <f>G8*$G$3</f>
        <v>1000000</v>
      </c>
    </row>
    <row r="9" spans="1:10" ht="13.5" thickTop="1" x14ac:dyDescent="0.2">
      <c r="C9" s="1" t="s">
        <v>31</v>
      </c>
      <c r="G9" s="3">
        <f>G7+G8</f>
        <v>200</v>
      </c>
      <c r="J9" s="10">
        <f>G9*$G$3</f>
        <v>2000000</v>
      </c>
    </row>
    <row r="10" spans="1:10" x14ac:dyDescent="0.2">
      <c r="D10" t="s">
        <v>30</v>
      </c>
      <c r="G10" s="9">
        <v>0.1</v>
      </c>
    </row>
    <row r="11" spans="1:10" x14ac:dyDescent="0.2">
      <c r="D11" t="s">
        <v>36</v>
      </c>
      <c r="G11" s="3">
        <f>G9*G10</f>
        <v>20</v>
      </c>
      <c r="J11" s="7">
        <f>G11*$G$3</f>
        <v>200000</v>
      </c>
    </row>
    <row r="14" spans="1:10" x14ac:dyDescent="0.2">
      <c r="A14" s="1" t="s">
        <v>32</v>
      </c>
    </row>
    <row r="15" spans="1:10" x14ac:dyDescent="0.2">
      <c r="G15" s="6">
        <v>9000</v>
      </c>
      <c r="H15" t="s">
        <v>34</v>
      </c>
    </row>
    <row r="16" spans="1:10" x14ac:dyDescent="0.2">
      <c r="B16" s="1" t="s">
        <v>25</v>
      </c>
      <c r="F16" s="122" t="s">
        <v>28</v>
      </c>
      <c r="G16" s="122"/>
      <c r="H16" s="122"/>
    </row>
    <row r="17" spans="1:10" x14ac:dyDescent="0.2">
      <c r="E17" t="s">
        <v>26</v>
      </c>
      <c r="F17" s="3">
        <v>60</v>
      </c>
      <c r="I17" s="7">
        <f>F17*$G$15</f>
        <v>540000</v>
      </c>
    </row>
    <row r="18" spans="1:10" x14ac:dyDescent="0.2">
      <c r="E18" t="s">
        <v>27</v>
      </c>
      <c r="F18" s="5">
        <v>40</v>
      </c>
      <c r="I18" s="11">
        <f>F18*$G$15</f>
        <v>360000</v>
      </c>
    </row>
    <row r="19" spans="1:10" x14ac:dyDescent="0.2">
      <c r="G19" s="3">
        <v>100</v>
      </c>
      <c r="J19" s="7">
        <f>G19*$G$15</f>
        <v>900000</v>
      </c>
    </row>
    <row r="20" spans="1:10" ht="13.5" thickBot="1" x14ac:dyDescent="0.25">
      <c r="B20" s="1" t="s">
        <v>29</v>
      </c>
      <c r="G20" s="4">
        <v>100</v>
      </c>
      <c r="J20" s="8">
        <f>G20*$G$15</f>
        <v>900000</v>
      </c>
    </row>
    <row r="21" spans="1:10" ht="13.5" thickTop="1" x14ac:dyDescent="0.2">
      <c r="C21" s="1" t="s">
        <v>31</v>
      </c>
      <c r="G21" s="3">
        <f>G19+G20</f>
        <v>200</v>
      </c>
      <c r="J21" s="10">
        <f>G21*$G$15</f>
        <v>1800000</v>
      </c>
    </row>
    <row r="22" spans="1:10" x14ac:dyDescent="0.2">
      <c r="D22" t="s">
        <v>30</v>
      </c>
      <c r="G22" s="9">
        <v>0.1</v>
      </c>
    </row>
    <row r="23" spans="1:10" x14ac:dyDescent="0.2">
      <c r="D23" t="s">
        <v>36</v>
      </c>
      <c r="G23" s="3">
        <f>G21*G22</f>
        <v>20</v>
      </c>
      <c r="J23" s="7">
        <f>G23*$G$15</f>
        <v>180000</v>
      </c>
    </row>
    <row r="26" spans="1:10" x14ac:dyDescent="0.2">
      <c r="A26" s="1" t="s">
        <v>33</v>
      </c>
    </row>
    <row r="27" spans="1:10" x14ac:dyDescent="0.2">
      <c r="G27" s="6">
        <v>10000</v>
      </c>
      <c r="H27" t="s">
        <v>34</v>
      </c>
    </row>
    <row r="28" spans="1:10" ht="12.75" customHeight="1" x14ac:dyDescent="0.2">
      <c r="B28" s="1" t="s">
        <v>25</v>
      </c>
      <c r="F28" s="122" t="s">
        <v>28</v>
      </c>
      <c r="G28" s="122"/>
      <c r="H28" s="122"/>
    </row>
    <row r="29" spans="1:10" x14ac:dyDescent="0.2">
      <c r="E29" t="s">
        <v>26</v>
      </c>
      <c r="F29" s="3">
        <v>60</v>
      </c>
      <c r="I29" s="7">
        <f>F29*$G$27</f>
        <v>600000</v>
      </c>
    </row>
    <row r="30" spans="1:10" x14ac:dyDescent="0.2">
      <c r="E30" t="s">
        <v>27</v>
      </c>
      <c r="F30" s="5">
        <v>40</v>
      </c>
      <c r="I30" s="11">
        <f>F30*$G$27</f>
        <v>400000</v>
      </c>
    </row>
    <row r="31" spans="1:10" x14ac:dyDescent="0.2">
      <c r="G31" s="3">
        <v>100</v>
      </c>
      <c r="J31" s="7">
        <f>G31*$G$27</f>
        <v>1000000</v>
      </c>
    </row>
    <row r="32" spans="1:10" ht="13.5" thickBot="1" x14ac:dyDescent="0.25">
      <c r="B32" s="1" t="s">
        <v>29</v>
      </c>
      <c r="G32" s="4">
        <v>100</v>
      </c>
      <c r="J32" s="8">
        <f>G32*$G$27</f>
        <v>1000000</v>
      </c>
    </row>
    <row r="33" spans="3:10" ht="13.5" thickTop="1" x14ac:dyDescent="0.2">
      <c r="C33" s="1" t="s">
        <v>31</v>
      </c>
      <c r="G33" s="3">
        <f>G31+G32</f>
        <v>200</v>
      </c>
      <c r="J33" s="10">
        <f>G33*$G$27</f>
        <v>2000000</v>
      </c>
    </row>
    <row r="34" spans="3:10" x14ac:dyDescent="0.2">
      <c r="D34" t="s">
        <v>30</v>
      </c>
      <c r="G34" s="9">
        <v>0.09</v>
      </c>
    </row>
    <row r="35" spans="3:10" x14ac:dyDescent="0.2">
      <c r="D35" t="s">
        <v>36</v>
      </c>
      <c r="G35" s="3">
        <f>G33*G34</f>
        <v>18</v>
      </c>
      <c r="J35" s="7">
        <f>G35*$G$27</f>
        <v>180000</v>
      </c>
    </row>
  </sheetData>
  <mergeCells count="3">
    <mergeCell ref="F28:H28"/>
    <mergeCell ref="F4:H4"/>
    <mergeCell ref="F16:H16"/>
  </mergeCells>
  <phoneticPr fontId="6" type="noConversion"/>
  <pageMargins left="0.75" right="0.75" top="1" bottom="1" header="0.5" footer="0.5"/>
  <pageSetup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heetViews>
  <sheetFormatPr defaultRowHeight="12.75" x14ac:dyDescent="0.2"/>
  <cols>
    <col min="2" max="2" width="20" customWidth="1"/>
    <col min="3" max="3" width="13.5703125" bestFit="1" customWidth="1"/>
    <col min="4" max="4" width="12.140625" bestFit="1" customWidth="1"/>
    <col min="5" max="5" width="12.140625" customWidth="1"/>
    <col min="7" max="7" width="16.7109375" customWidth="1"/>
    <col min="8" max="8" width="12.140625" customWidth="1"/>
    <col min="9" max="9" width="10.28515625" bestFit="1" customWidth="1"/>
    <col min="10" max="10" width="10.85546875" bestFit="1" customWidth="1"/>
  </cols>
  <sheetData>
    <row r="1" spans="1:10" ht="23.25" x14ac:dyDescent="0.35">
      <c r="A1" s="36"/>
      <c r="B1" s="112" t="s">
        <v>50</v>
      </c>
      <c r="C1" s="113"/>
      <c r="D1" s="113"/>
      <c r="E1" s="113"/>
      <c r="F1" s="113"/>
      <c r="G1" s="113"/>
      <c r="H1" s="37"/>
      <c r="I1" s="37"/>
      <c r="J1" s="37"/>
    </row>
    <row r="2" spans="1:10" ht="15" x14ac:dyDescent="0.2">
      <c r="A2" s="38"/>
      <c r="B2" s="37"/>
      <c r="C2" s="37"/>
      <c r="D2" s="37"/>
      <c r="E2" s="37"/>
      <c r="F2" s="37"/>
      <c r="G2" s="37"/>
      <c r="H2" s="37"/>
      <c r="I2" s="37"/>
      <c r="J2" s="37"/>
    </row>
    <row r="3" spans="1:10" ht="20.25" x14ac:dyDescent="0.3">
      <c r="A3" s="111" t="s">
        <v>51</v>
      </c>
      <c r="B3" s="37"/>
      <c r="C3" s="37"/>
      <c r="D3" s="37"/>
      <c r="E3" s="37"/>
      <c r="F3" s="37"/>
      <c r="G3" s="37"/>
      <c r="H3" s="37"/>
      <c r="I3" s="37"/>
      <c r="J3" s="40">
        <f ca="1">NOW()</f>
        <v>42735.36944988426</v>
      </c>
    </row>
    <row r="4" spans="1:10" ht="15" x14ac:dyDescent="0.2">
      <c r="A4" s="37"/>
      <c r="B4" s="37"/>
      <c r="C4" s="37"/>
      <c r="D4" s="41" t="s">
        <v>52</v>
      </c>
      <c r="E4" s="41"/>
      <c r="F4" s="42" t="s">
        <v>52</v>
      </c>
      <c r="G4" s="43" t="s">
        <v>52</v>
      </c>
      <c r="H4" s="37"/>
      <c r="I4" s="37"/>
      <c r="J4" s="37"/>
    </row>
    <row r="5" spans="1:10" ht="13.5" thickBot="1" x14ac:dyDescent="0.25">
      <c r="A5" s="37"/>
      <c r="B5" s="37"/>
      <c r="C5" s="37"/>
      <c r="D5" s="37"/>
      <c r="E5" s="37"/>
      <c r="F5" s="37"/>
      <c r="G5" s="37"/>
      <c r="H5" s="37"/>
      <c r="I5" s="37"/>
      <c r="J5" s="37"/>
    </row>
    <row r="6" spans="1:10" ht="18.75" customHeight="1" thickTop="1" x14ac:dyDescent="0.35">
      <c r="A6" s="37"/>
      <c r="B6" s="37"/>
      <c r="C6" s="37"/>
      <c r="D6" s="39"/>
      <c r="E6" s="39"/>
      <c r="F6" s="97"/>
      <c r="G6" s="98"/>
      <c r="H6" s="99"/>
      <c r="I6" s="99"/>
      <c r="J6" s="100"/>
    </row>
    <row r="7" spans="1:10" ht="23.25" x14ac:dyDescent="0.35">
      <c r="A7" s="37"/>
      <c r="B7" s="37"/>
      <c r="C7" s="39"/>
      <c r="D7" s="39"/>
      <c r="E7" s="39"/>
      <c r="F7" s="101"/>
      <c r="G7" s="44"/>
      <c r="H7" s="45" t="s">
        <v>53</v>
      </c>
      <c r="I7" s="46"/>
      <c r="J7" s="47"/>
    </row>
    <row r="8" spans="1:10" ht="15.75" thickBot="1" x14ac:dyDescent="0.25">
      <c r="A8" s="48" t="s">
        <v>54</v>
      </c>
      <c r="B8" s="37"/>
      <c r="C8" s="46"/>
      <c r="D8" s="49"/>
      <c r="E8" s="49"/>
      <c r="F8" s="101"/>
      <c r="G8" s="50"/>
      <c r="H8" s="51" t="s">
        <v>55</v>
      </c>
      <c r="I8" s="51" t="s">
        <v>56</v>
      </c>
      <c r="J8" s="52" t="s">
        <v>57</v>
      </c>
    </row>
    <row r="9" spans="1:10" ht="15.75" thickTop="1" x14ac:dyDescent="0.2">
      <c r="A9" s="48"/>
      <c r="B9" s="102" t="s">
        <v>58</v>
      </c>
      <c r="C9" s="103">
        <v>5000000</v>
      </c>
      <c r="D9" s="53"/>
      <c r="E9" s="53"/>
      <c r="F9" s="104" t="s">
        <v>59</v>
      </c>
      <c r="G9" s="46"/>
      <c r="H9" s="54">
        <v>32.5</v>
      </c>
      <c r="I9" s="54">
        <v>32.5</v>
      </c>
      <c r="J9" s="55">
        <v>35</v>
      </c>
    </row>
    <row r="10" spans="1:10" ht="15" x14ac:dyDescent="0.2">
      <c r="A10" s="48"/>
      <c r="B10" s="104" t="s">
        <v>60</v>
      </c>
      <c r="C10" s="56">
        <v>24800</v>
      </c>
      <c r="D10" s="49"/>
      <c r="E10" s="49"/>
      <c r="F10" s="104" t="s">
        <v>61</v>
      </c>
      <c r="G10" s="46"/>
      <c r="H10" s="54">
        <v>8</v>
      </c>
      <c r="I10" s="54">
        <v>8.5</v>
      </c>
      <c r="J10" s="55">
        <v>8.5</v>
      </c>
    </row>
    <row r="11" spans="1:10" ht="15" x14ac:dyDescent="0.2">
      <c r="A11" s="48"/>
      <c r="B11" s="104" t="s">
        <v>62</v>
      </c>
      <c r="C11" s="57">
        <f>+C9/C10</f>
        <v>201.61290322580646</v>
      </c>
      <c r="D11" s="58"/>
      <c r="E11" s="58"/>
      <c r="F11" s="104" t="s">
        <v>63</v>
      </c>
      <c r="G11" s="46"/>
      <c r="H11" s="59">
        <v>0.1</v>
      </c>
      <c r="I11" s="59">
        <v>0.1</v>
      </c>
      <c r="J11" s="60">
        <v>0.1</v>
      </c>
    </row>
    <row r="12" spans="1:10" ht="15" x14ac:dyDescent="0.2">
      <c r="A12" s="48"/>
      <c r="B12" s="104" t="s">
        <v>63</v>
      </c>
      <c r="C12" s="61">
        <v>0.05</v>
      </c>
      <c r="D12" s="58"/>
      <c r="E12" s="58"/>
      <c r="F12" s="104" t="s">
        <v>64</v>
      </c>
      <c r="G12" s="62"/>
      <c r="H12" s="63">
        <v>0.105</v>
      </c>
      <c r="I12" s="63">
        <v>0.105</v>
      </c>
      <c r="J12" s="64">
        <v>0.11</v>
      </c>
    </row>
    <row r="13" spans="1:10" ht="15" x14ac:dyDescent="0.2">
      <c r="A13" s="48"/>
      <c r="B13" s="104" t="s">
        <v>65</v>
      </c>
      <c r="C13" s="65">
        <v>32</v>
      </c>
      <c r="D13" s="58"/>
      <c r="E13" s="58"/>
      <c r="F13" s="104"/>
      <c r="G13" s="46"/>
      <c r="H13" s="46"/>
      <c r="I13" s="46"/>
      <c r="J13" s="47"/>
    </row>
    <row r="14" spans="1:10" ht="15" x14ac:dyDescent="0.2">
      <c r="A14" s="48"/>
      <c r="B14" s="66"/>
      <c r="C14" s="67"/>
      <c r="D14" s="68"/>
      <c r="E14" s="68"/>
      <c r="F14" s="104" t="s">
        <v>66</v>
      </c>
      <c r="G14" s="46"/>
      <c r="H14" s="69" t="s">
        <v>52</v>
      </c>
      <c r="I14" s="46"/>
      <c r="J14" s="47"/>
    </row>
    <row r="15" spans="1:10" ht="15" x14ac:dyDescent="0.2">
      <c r="A15" s="48"/>
      <c r="B15" s="66" t="s">
        <v>52</v>
      </c>
      <c r="C15" s="70" t="s">
        <v>52</v>
      </c>
      <c r="D15" s="71"/>
      <c r="E15" s="71"/>
      <c r="F15" s="104"/>
      <c r="G15" s="72" t="s">
        <v>67</v>
      </c>
      <c r="H15" s="73">
        <f>($C$11*H9)</f>
        <v>6552.4193548387102</v>
      </c>
      <c r="I15" s="73">
        <f>($C$11*I9)</f>
        <v>6552.4193548387102</v>
      </c>
      <c r="J15" s="74">
        <f>($C$11*J9)</f>
        <v>7056.4516129032263</v>
      </c>
    </row>
    <row r="16" spans="1:10" ht="15" x14ac:dyDescent="0.2">
      <c r="A16" s="48"/>
      <c r="B16" s="66"/>
      <c r="C16" s="48"/>
      <c r="D16" s="75" t="s">
        <v>68</v>
      </c>
      <c r="E16" s="75"/>
      <c r="F16" s="104"/>
      <c r="G16" s="72" t="s">
        <v>69</v>
      </c>
      <c r="H16" s="73">
        <f>H11*H15</f>
        <v>655.24193548387109</v>
      </c>
      <c r="I16" s="73">
        <f>I11*I15</f>
        <v>655.24193548387109</v>
      </c>
      <c r="J16" s="74">
        <f>J11*J15</f>
        <v>705.64516129032268</v>
      </c>
    </row>
    <row r="17" spans="1:10" ht="15" x14ac:dyDescent="0.2">
      <c r="A17" s="48" t="s">
        <v>66</v>
      </c>
      <c r="B17" s="66"/>
      <c r="C17" s="76" t="s">
        <v>52</v>
      </c>
      <c r="D17" s="77"/>
      <c r="E17" s="77"/>
      <c r="F17" s="104"/>
      <c r="G17" s="72" t="s">
        <v>70</v>
      </c>
      <c r="H17" s="73">
        <f>H15-H16</f>
        <v>5897.177419354839</v>
      </c>
      <c r="I17" s="73">
        <f>I15-I16</f>
        <v>5897.177419354839</v>
      </c>
      <c r="J17" s="74">
        <f>J15-J16</f>
        <v>6350.8064516129034</v>
      </c>
    </row>
    <row r="18" spans="1:10" ht="15" x14ac:dyDescent="0.2">
      <c r="A18" s="48"/>
      <c r="B18" s="48" t="s">
        <v>67</v>
      </c>
      <c r="C18" s="78">
        <f>(C10*C13)</f>
        <v>793600</v>
      </c>
      <c r="D18" s="57">
        <f>(C18/$C$11)</f>
        <v>3936.2559999999999</v>
      </c>
      <c r="E18" s="57"/>
      <c r="F18" s="104" t="s">
        <v>71</v>
      </c>
      <c r="G18" s="79"/>
      <c r="H18" s="73">
        <f>(+H10*(1-H11)*$C$11)</f>
        <v>1451.6129032258066</v>
      </c>
      <c r="I18" s="73">
        <f>(+I10*(1-I11)*$C$11)</f>
        <v>1542.3387096774195</v>
      </c>
      <c r="J18" s="74">
        <f>(+J10*(1-J11)*$C$11)</f>
        <v>1542.3387096774195</v>
      </c>
    </row>
    <row r="19" spans="1:10" ht="15" x14ac:dyDescent="0.2">
      <c r="A19" s="48"/>
      <c r="B19" s="48" t="s">
        <v>69</v>
      </c>
      <c r="C19" s="80">
        <f>C12*C18</f>
        <v>39680</v>
      </c>
      <c r="D19" s="81">
        <f>(C19/$C$11)</f>
        <v>196.81279999999998</v>
      </c>
      <c r="E19" s="81"/>
      <c r="F19" s="104" t="s">
        <v>72</v>
      </c>
      <c r="G19" s="79"/>
      <c r="H19" s="73">
        <f>(H17-H18)</f>
        <v>4445.5645161290322</v>
      </c>
      <c r="I19" s="73">
        <f>(I17-I18)</f>
        <v>4354.8387096774195</v>
      </c>
      <c r="J19" s="74">
        <f>(J17-J18)</f>
        <v>4808.4677419354839</v>
      </c>
    </row>
    <row r="20" spans="1:10" ht="15" x14ac:dyDescent="0.2">
      <c r="A20" s="48" t="s">
        <v>73</v>
      </c>
      <c r="B20" s="66"/>
      <c r="C20" s="78">
        <f>C18-C19</f>
        <v>753920</v>
      </c>
      <c r="D20" s="57">
        <f>(C20/$C$11)</f>
        <v>3739.4431999999997</v>
      </c>
      <c r="E20" s="57"/>
      <c r="F20" s="104"/>
      <c r="G20" s="79"/>
      <c r="H20" s="73"/>
      <c r="I20" s="73"/>
      <c r="J20" s="74"/>
    </row>
    <row r="21" spans="1:10" ht="15" x14ac:dyDescent="0.2">
      <c r="A21" s="48" t="s">
        <v>71</v>
      </c>
      <c r="B21" s="66"/>
      <c r="C21" s="82" t="s">
        <v>52</v>
      </c>
      <c r="D21" s="83" t="s">
        <v>52</v>
      </c>
      <c r="E21" s="83"/>
      <c r="F21" s="104" t="s">
        <v>74</v>
      </c>
      <c r="G21" s="79"/>
      <c r="H21" s="73"/>
      <c r="I21" s="73"/>
      <c r="J21" s="74"/>
    </row>
    <row r="22" spans="1:10" ht="15" x14ac:dyDescent="0.2">
      <c r="A22" s="48" t="s">
        <v>52</v>
      </c>
      <c r="B22" s="48" t="s">
        <v>75</v>
      </c>
      <c r="C22" s="84">
        <v>13144</v>
      </c>
      <c r="D22" s="57">
        <f>(C22/$C$11)</f>
        <v>65.194239999999994</v>
      </c>
      <c r="E22" s="57"/>
      <c r="F22" s="104" t="s">
        <v>76</v>
      </c>
      <c r="G22" s="79"/>
      <c r="H22" s="73">
        <f>(H19/H12)</f>
        <v>42338.709677419356</v>
      </c>
      <c r="I22" s="73">
        <f>(I19/I12)</f>
        <v>41474.654377880186</v>
      </c>
      <c r="J22" s="74">
        <f>(J19/J12)</f>
        <v>43713.343108504399</v>
      </c>
    </row>
    <row r="23" spans="1:10" ht="15" x14ac:dyDescent="0.2">
      <c r="A23" s="48"/>
      <c r="B23" s="48" t="s">
        <v>77</v>
      </c>
      <c r="C23" s="84">
        <v>3720</v>
      </c>
      <c r="D23" s="57">
        <f>(C23/$C$11)</f>
        <v>18.4512</v>
      </c>
      <c r="E23" s="57"/>
      <c r="F23" s="104" t="s">
        <v>52</v>
      </c>
      <c r="G23" s="72" t="s">
        <v>78</v>
      </c>
      <c r="H23" s="85">
        <f>(H22/$C$11)</f>
        <v>210</v>
      </c>
      <c r="I23" s="85">
        <f>(I22/$C$11)</f>
        <v>205.71428571428572</v>
      </c>
      <c r="J23" s="86">
        <f>(J22/$C$11)</f>
        <v>216.81818181818181</v>
      </c>
    </row>
    <row r="24" spans="1:10" ht="15" x14ac:dyDescent="0.2">
      <c r="A24" s="48" t="s">
        <v>52</v>
      </c>
      <c r="B24" s="48" t="s">
        <v>79</v>
      </c>
      <c r="C24" s="84">
        <v>240</v>
      </c>
      <c r="D24" s="57">
        <f>(C24/$C$11)</f>
        <v>1.1903999999999999</v>
      </c>
      <c r="E24" s="57"/>
      <c r="F24" s="104"/>
      <c r="G24" s="79"/>
      <c r="H24" s="72"/>
      <c r="I24" s="72"/>
      <c r="J24" s="87"/>
    </row>
    <row r="25" spans="1:10" ht="15" x14ac:dyDescent="0.2">
      <c r="A25" s="48"/>
      <c r="B25" s="48" t="s">
        <v>80</v>
      </c>
      <c r="C25" s="84">
        <v>16120</v>
      </c>
      <c r="D25" s="57">
        <f>(C25/$C$11)</f>
        <v>79.955199999999991</v>
      </c>
      <c r="E25" s="57"/>
      <c r="F25" s="104"/>
      <c r="G25" s="66"/>
      <c r="H25" s="48"/>
      <c r="I25" s="48"/>
      <c r="J25" s="48"/>
    </row>
    <row r="26" spans="1:10" ht="15" x14ac:dyDescent="0.2">
      <c r="A26" s="48"/>
      <c r="B26" s="48" t="s">
        <v>81</v>
      </c>
      <c r="C26" s="84">
        <v>2700</v>
      </c>
      <c r="D26" s="57">
        <f>(C26/$C$11)</f>
        <v>13.391999999999999</v>
      </c>
      <c r="E26" s="57"/>
      <c r="F26" s="105"/>
      <c r="G26" s="106"/>
      <c r="H26" s="107"/>
      <c r="I26" s="107"/>
      <c r="J26" s="108"/>
    </row>
    <row r="27" spans="1:10" ht="15" x14ac:dyDescent="0.2">
      <c r="A27" s="48" t="s">
        <v>82</v>
      </c>
      <c r="B27" s="37"/>
      <c r="C27" s="78">
        <f>SUM(C22:C26)</f>
        <v>35924</v>
      </c>
      <c r="D27" s="57">
        <f>SUM(D22:D26)</f>
        <v>178.18303999999998</v>
      </c>
      <c r="E27" s="57"/>
      <c r="F27" s="104"/>
      <c r="G27" s="88"/>
      <c r="H27" s="45" t="s">
        <v>53</v>
      </c>
      <c r="I27" s="72"/>
      <c r="J27" s="87"/>
    </row>
    <row r="28" spans="1:10" ht="15" x14ac:dyDescent="0.2">
      <c r="A28" s="48" t="s">
        <v>83</v>
      </c>
      <c r="B28" s="37"/>
      <c r="C28" s="78">
        <f>(C20-C27)</f>
        <v>717996</v>
      </c>
      <c r="D28" s="89" t="s">
        <v>52</v>
      </c>
      <c r="E28" s="89"/>
      <c r="F28" s="109"/>
      <c r="G28" s="50"/>
      <c r="H28" s="51" t="s">
        <v>84</v>
      </c>
      <c r="I28" s="51" t="s">
        <v>85</v>
      </c>
      <c r="J28" s="52" t="s">
        <v>86</v>
      </c>
    </row>
    <row r="29" spans="1:10" ht="15" x14ac:dyDescent="0.2">
      <c r="A29" s="48"/>
      <c r="B29" s="37"/>
      <c r="C29" s="75"/>
      <c r="D29" s="89" t="s">
        <v>52</v>
      </c>
      <c r="E29" s="89"/>
      <c r="F29" s="104" t="s">
        <v>59</v>
      </c>
      <c r="G29" s="46"/>
      <c r="H29" s="54">
        <v>35</v>
      </c>
      <c r="I29" s="54">
        <v>35.5</v>
      </c>
      <c r="J29" s="55">
        <v>35.5</v>
      </c>
    </row>
    <row r="30" spans="1:10" ht="15" x14ac:dyDescent="0.2">
      <c r="A30" s="48" t="s">
        <v>87</v>
      </c>
      <c r="B30" s="37"/>
      <c r="C30" s="90">
        <f>(C28/C9)</f>
        <v>0.14359920000000001</v>
      </c>
      <c r="D30" s="89" t="s">
        <v>52</v>
      </c>
      <c r="E30" s="89"/>
      <c r="F30" s="104" t="s">
        <v>61</v>
      </c>
      <c r="G30" s="46"/>
      <c r="H30" s="54">
        <v>5</v>
      </c>
      <c r="I30" s="54">
        <v>8</v>
      </c>
      <c r="J30" s="55">
        <v>8.5</v>
      </c>
    </row>
    <row r="31" spans="1:10" ht="15" x14ac:dyDescent="0.2">
      <c r="A31" s="38"/>
      <c r="B31" s="37"/>
      <c r="C31" s="53"/>
      <c r="D31" s="89" t="s">
        <v>52</v>
      </c>
      <c r="E31" s="89"/>
      <c r="F31" s="104" t="s">
        <v>63</v>
      </c>
      <c r="G31" s="46"/>
      <c r="H31" s="59">
        <v>0.1</v>
      </c>
      <c r="I31" s="59">
        <v>0.1</v>
      </c>
      <c r="J31" s="60">
        <v>0.1</v>
      </c>
    </row>
    <row r="32" spans="1:10" ht="15" x14ac:dyDescent="0.2">
      <c r="A32" s="38"/>
      <c r="B32" s="37"/>
      <c r="C32" s="37"/>
      <c r="D32" s="38"/>
      <c r="E32" s="38"/>
      <c r="F32" s="104" t="s">
        <v>64</v>
      </c>
      <c r="G32" s="62"/>
      <c r="H32" s="63">
        <v>0.105</v>
      </c>
      <c r="I32" s="63">
        <v>0.105</v>
      </c>
      <c r="J32" s="64">
        <v>0.11</v>
      </c>
    </row>
    <row r="33" spans="1:10" ht="15" x14ac:dyDescent="0.2">
      <c r="A33" s="38"/>
      <c r="B33" s="37"/>
      <c r="C33" s="37"/>
      <c r="D33" s="38"/>
      <c r="E33" s="38"/>
      <c r="F33" s="104"/>
      <c r="G33" s="46"/>
      <c r="H33" s="51"/>
      <c r="I33" s="51"/>
      <c r="J33" s="52"/>
    </row>
    <row r="34" spans="1:10" ht="15" x14ac:dyDescent="0.2">
      <c r="A34" s="38"/>
      <c r="B34" s="37"/>
      <c r="C34" s="37"/>
      <c r="D34" s="38"/>
      <c r="E34" s="38"/>
      <c r="F34" s="104" t="s">
        <v>66</v>
      </c>
      <c r="G34" s="46"/>
      <c r="H34" s="69" t="s">
        <v>52</v>
      </c>
      <c r="I34" s="51"/>
      <c r="J34" s="52"/>
    </row>
    <row r="35" spans="1:10" ht="15" x14ac:dyDescent="0.2">
      <c r="A35" s="38"/>
      <c r="B35" s="37"/>
      <c r="C35" s="37"/>
      <c r="D35" s="38"/>
      <c r="E35" s="38"/>
      <c r="F35" s="104"/>
      <c r="G35" s="72" t="s">
        <v>67</v>
      </c>
      <c r="H35" s="91">
        <f>($C$11*H29)</f>
        <v>7056.4516129032263</v>
      </c>
      <c r="I35" s="91">
        <f>($C$11*I29)</f>
        <v>7157.2580645161297</v>
      </c>
      <c r="J35" s="92">
        <f>($C$11*J29)</f>
        <v>7157.2580645161297</v>
      </c>
    </row>
    <row r="36" spans="1:10" ht="15" x14ac:dyDescent="0.2">
      <c r="A36" s="38"/>
      <c r="B36" s="37"/>
      <c r="C36" s="37"/>
      <c r="D36" s="38"/>
      <c r="E36" s="38"/>
      <c r="F36" s="104"/>
      <c r="G36" s="72" t="s">
        <v>69</v>
      </c>
      <c r="H36" s="91">
        <f>H31*H35</f>
        <v>705.64516129032268</v>
      </c>
      <c r="I36" s="91">
        <f>I31*I35</f>
        <v>715.72580645161304</v>
      </c>
      <c r="J36" s="92">
        <f>J31*J35</f>
        <v>715.72580645161304</v>
      </c>
    </row>
    <row r="37" spans="1:10" ht="15" x14ac:dyDescent="0.2">
      <c r="A37" s="38"/>
      <c r="B37" s="37"/>
      <c r="C37" s="37"/>
      <c r="D37" s="38"/>
      <c r="E37" s="38"/>
      <c r="F37" s="104"/>
      <c r="G37" s="72" t="s">
        <v>70</v>
      </c>
      <c r="H37" s="91">
        <f>H35-H36</f>
        <v>6350.8064516129034</v>
      </c>
      <c r="I37" s="91">
        <f>I35-I36</f>
        <v>6441.532258064517</v>
      </c>
      <c r="J37" s="92">
        <f>J35-J36</f>
        <v>6441.532258064517</v>
      </c>
    </row>
    <row r="38" spans="1:10" ht="15" x14ac:dyDescent="0.2">
      <c r="A38" s="38"/>
      <c r="B38" s="37"/>
      <c r="C38" s="37"/>
      <c r="D38" s="38"/>
      <c r="E38" s="38"/>
      <c r="F38" s="104" t="s">
        <v>71</v>
      </c>
      <c r="G38" s="72"/>
      <c r="H38" s="91">
        <f>(+H30*(1-H31)*$C$11)</f>
        <v>907.25806451612902</v>
      </c>
      <c r="I38" s="91">
        <f>(+I30*(1-I31)*$C$11)</f>
        <v>1451.6129032258066</v>
      </c>
      <c r="J38" s="92">
        <f>(+J30*(1-J31)*$C$11)</f>
        <v>1542.3387096774195</v>
      </c>
    </row>
    <row r="39" spans="1:10" ht="15" x14ac:dyDescent="0.2">
      <c r="A39" s="38"/>
      <c r="B39" s="37"/>
      <c r="C39" s="37"/>
      <c r="D39" s="38"/>
      <c r="E39" s="38"/>
      <c r="F39" s="104" t="s">
        <v>72</v>
      </c>
      <c r="G39" s="72"/>
      <c r="H39" s="91">
        <f>(H37-H38)</f>
        <v>5443.5483870967746</v>
      </c>
      <c r="I39" s="91">
        <f>(I37-I38)</f>
        <v>4989.9193548387102</v>
      </c>
      <c r="J39" s="92">
        <f>(J37-J38)</f>
        <v>4899.1935483870975</v>
      </c>
    </row>
    <row r="40" spans="1:10" ht="15" x14ac:dyDescent="0.2">
      <c r="A40" s="38"/>
      <c r="B40" s="37"/>
      <c r="C40" s="37"/>
      <c r="D40" s="38"/>
      <c r="E40" s="38"/>
      <c r="F40" s="104"/>
      <c r="G40" s="72"/>
      <c r="H40" s="91"/>
      <c r="I40" s="91"/>
      <c r="J40" s="92"/>
    </row>
    <row r="41" spans="1:10" ht="15" x14ac:dyDescent="0.2">
      <c r="A41" s="38"/>
      <c r="B41" s="37"/>
      <c r="C41" s="37"/>
      <c r="D41" s="38"/>
      <c r="E41" s="38"/>
      <c r="F41" s="104" t="s">
        <v>74</v>
      </c>
      <c r="G41" s="72"/>
      <c r="H41" s="91"/>
      <c r="I41" s="91"/>
      <c r="J41" s="92"/>
    </row>
    <row r="42" spans="1:10" ht="15" x14ac:dyDescent="0.2">
      <c r="A42" s="38"/>
      <c r="B42" s="37"/>
      <c r="C42" s="37"/>
      <c r="D42" s="38"/>
      <c r="E42" s="38"/>
      <c r="F42" s="104" t="s">
        <v>76</v>
      </c>
      <c r="G42" s="72"/>
      <c r="H42" s="91">
        <f>(H39/H32)</f>
        <v>51843.31797235024</v>
      </c>
      <c r="I42" s="91">
        <f>(I39/I32)</f>
        <v>47523.041474654383</v>
      </c>
      <c r="J42" s="92">
        <f>(J39/J32)</f>
        <v>44538.123167155434</v>
      </c>
    </row>
    <row r="43" spans="1:10" ht="15" x14ac:dyDescent="0.2">
      <c r="A43" s="38"/>
      <c r="B43" s="37"/>
      <c r="C43" s="37"/>
      <c r="D43" s="38"/>
      <c r="E43" s="38"/>
      <c r="F43" s="104" t="s">
        <v>52</v>
      </c>
      <c r="G43" s="72" t="s">
        <v>78</v>
      </c>
      <c r="H43" s="93">
        <f>(H42/$C$11)</f>
        <v>257.14285714285717</v>
      </c>
      <c r="I43" s="93">
        <f>(I42/$C$11)</f>
        <v>235.71428571428572</v>
      </c>
      <c r="J43" s="94">
        <f>(J42/$C$11)</f>
        <v>220.90909090909093</v>
      </c>
    </row>
    <row r="44" spans="1:10" ht="15" x14ac:dyDescent="0.2">
      <c r="A44" s="38"/>
      <c r="B44" s="37"/>
      <c r="C44" s="37"/>
      <c r="D44" s="38"/>
      <c r="E44" s="38"/>
      <c r="F44" s="110"/>
      <c r="G44" s="95"/>
      <c r="H44" s="95"/>
      <c r="I44" s="95"/>
      <c r="J44" s="96"/>
    </row>
    <row r="45" spans="1:10" x14ac:dyDescent="0.2">
      <c r="A45" s="37"/>
      <c r="B45" s="37"/>
      <c r="C45" s="37"/>
      <c r="D45" s="37"/>
      <c r="E45" s="37"/>
      <c r="F45" s="37"/>
      <c r="G45" s="37"/>
      <c r="H45" s="37"/>
      <c r="I45" s="37"/>
      <c r="J45" s="37"/>
    </row>
  </sheetData>
  <phoneticPr fontId="6" type="noConversion"/>
  <pageMargins left="0.75" right="0.75" top="1" bottom="1" header="0.5" footer="0.5"/>
  <pageSetup orientation="portrait"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Notes</vt:lpstr>
      <vt:lpstr>Price to Pay for Land</vt:lpstr>
      <vt:lpstr>Yield Matrix</vt:lpstr>
      <vt:lpstr>Price to Pay for Bldg</vt:lpstr>
      <vt:lpstr>'Price to Pay for Land'!Print_Area</vt:lpstr>
      <vt:lpstr>'Yield Matrix'!Print_Area</vt:lpstr>
    </vt:vector>
  </TitlesOfParts>
  <Company>Wendt Capital 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Wendt</dc:creator>
  <cp:lastModifiedBy>Atlanta</cp:lastModifiedBy>
  <cp:lastPrinted>2007-07-08T20:53:50Z</cp:lastPrinted>
  <dcterms:created xsi:type="dcterms:W3CDTF">2007-03-08T23:56:59Z</dcterms:created>
  <dcterms:modified xsi:type="dcterms:W3CDTF">2016-12-31T14:07:15Z</dcterms:modified>
</cp:coreProperties>
</file>